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-my.sharepoint.com/personal/nebojsa_despotovic_aers_rs/Documents/Cene i tarifni sistem/Podaci za modele/Informacioni kod/2026/"/>
    </mc:Choice>
  </mc:AlternateContent>
  <xr:revisionPtr revIDLastSave="17" documentId="8_{CBA9CE4E-F5B0-4417-BCBC-954BA972811C}" xr6:coauthVersionLast="47" xr6:coauthVersionMax="47" xr10:uidLastSave="{26C7F987-5ED2-4FA0-B257-FFE0A1AB7929}"/>
  <bookViews>
    <workbookView xWindow="-120" yWindow="-120" windowWidth="25440" windowHeight="15390" tabRatio="811" xr2:uid="{FF66523F-DD7F-4FC6-BB6C-978814108367}"/>
  </bookViews>
  <sheets>
    <sheet name="Poc. strana" sheetId="38" r:id="rId1"/>
    <sheet name="Sadrzaj_Dinamika" sheetId="47" r:id="rId2"/>
    <sheet name="1 OPPR" sheetId="29" r:id="rId3"/>
    <sheet name="2 Oper Troskovi OP" sheetId="32" r:id="rId4"/>
    <sheet name="3 Amortizacija" sheetId="15" r:id="rId5"/>
    <sheet name="4 Nabavk ELEN" sheetId="45" r:id="rId6"/>
    <sheet name="5 OIE" sheetId="46" r:id="rId7"/>
    <sheet name="6 Trosk prenosa" sheetId="53" r:id="rId8"/>
    <sheet name="7 Trosk distribucije" sheetId="51" r:id="rId9"/>
    <sheet name="8 Dobit" sheetId="35" r:id="rId10"/>
    <sheet name="9 Ostali prihodi" sheetId="48" r:id="rId11"/>
    <sheet name="10 KE " sheetId="52" r:id="rId12"/>
    <sheet name="11 Naplata" sheetId="50" r:id="rId13"/>
  </sheets>
  <definedNames>
    <definedName name="_xlnm.Print_Area" localSheetId="2">'1 OPPR'!$A$1:$E$18</definedName>
    <definedName name="_xlnm.Print_Area" localSheetId="11">'10 KE '!$A$1:$J$28</definedName>
    <definedName name="_xlnm.Print_Area" localSheetId="3">'2 Oper Troskovi OP'!$A$1:$I$85</definedName>
    <definedName name="_xlnm.Print_Area" localSheetId="4">'3 Amortizacija'!$A$1:$G$13</definedName>
    <definedName name="_xlnm.Print_Area" localSheetId="5">'4 Nabavk ELEN'!$A$1:$Q$34</definedName>
    <definedName name="_xlnm.Print_Area" localSheetId="6">'5 OIE'!$A$1:$Q$39</definedName>
    <definedName name="_xlnm.Print_Area" localSheetId="7">'6 Trosk prenosa'!$A$1:$Q$55</definedName>
    <definedName name="_xlnm.Print_Area" localSheetId="8">'7 Trosk distribucije'!$A$1:$D$14</definedName>
    <definedName name="_xlnm.Print_Area" localSheetId="9">'8 Dobit'!$A$1:$E$13</definedName>
    <definedName name="_xlnm.Print_Area" localSheetId="10">'9 Ostali prihodi'!$A$1:$Q$25</definedName>
    <definedName name="_xlnm.Print_Area" localSheetId="0">'Poc. strana'!$A$1:$H$34</definedName>
    <definedName name="_xlnm.Print_Titles" localSheetId="3">'2 Oper Troskovi OP'!$1:$7</definedName>
    <definedName name="_xlnm.Print_Titles" localSheetId="4">'3 Amortizacija'!$1:$7</definedName>
    <definedName name="_xlnm.Print_Titles" localSheetId="5">'4 Nabavk ELEN'!$1:$7</definedName>
    <definedName name="_xlnm.Print_Titles" localSheetId="6">'5 OIE'!$1:$7</definedName>
    <definedName name="_xlnm.Print_Titles" localSheetId="9">'8 Dobit'!$1:$4</definedName>
    <definedName name="sab" localSheetId="7">#REF!</definedName>
    <definedName name="sab" localSheetId="0">#REF!</definedName>
    <definedName name="sa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32" i="52" l="1"/>
  <c r="AQ132" i="52"/>
  <c r="AP132" i="52"/>
  <c r="AO132" i="52"/>
  <c r="AN132" i="52"/>
  <c r="AM132" i="52"/>
  <c r="AL132" i="52"/>
  <c r="AK132" i="52"/>
  <c r="AJ132" i="52"/>
  <c r="AI132" i="52"/>
  <c r="AH132" i="52"/>
  <c r="AG132" i="52"/>
  <c r="AM106" i="51"/>
  <c r="AP104" i="51"/>
  <c r="AL106" i="51"/>
  <c r="AO105" i="51"/>
  <c r="AO104" i="51"/>
  <c r="F18" i="15"/>
  <c r="D69" i="15"/>
  <c r="E33" i="45"/>
  <c r="E23" i="45" s="1"/>
  <c r="K33" i="45"/>
  <c r="G33" i="45"/>
  <c r="F33" i="45"/>
  <c r="C27" i="45"/>
  <c r="C28" i="45"/>
  <c r="C29" i="45"/>
  <c r="C30" i="45"/>
  <c r="C31" i="45"/>
  <c r="E48" i="53"/>
  <c r="E10" i="52"/>
  <c r="AR80" i="52"/>
  <c r="AQ80" i="52"/>
  <c r="AP80" i="52"/>
  <c r="AO80" i="52"/>
  <c r="AN80" i="52"/>
  <c r="AM80" i="52"/>
  <c r="AL80" i="52"/>
  <c r="AK80" i="52"/>
  <c r="AJ80" i="52"/>
  <c r="AI80" i="52"/>
  <c r="AH80" i="52"/>
  <c r="AG80" i="52"/>
  <c r="AR79" i="52"/>
  <c r="AQ79" i="52"/>
  <c r="AQ78" i="52" s="1"/>
  <c r="AP79" i="52"/>
  <c r="AO79" i="52"/>
  <c r="AN79" i="52"/>
  <c r="AN78" i="52" s="1"/>
  <c r="AM79" i="52"/>
  <c r="AM78" i="52" s="1"/>
  <c r="AL79" i="52"/>
  <c r="AK79" i="52"/>
  <c r="AK78" i="52" s="1"/>
  <c r="AJ79" i="52"/>
  <c r="AI79" i="52"/>
  <c r="AI78" i="52" s="1"/>
  <c r="AH79" i="52"/>
  <c r="AG79" i="52"/>
  <c r="AS79" i="52" s="1"/>
  <c r="AR78" i="52"/>
  <c r="AJ78" i="52"/>
  <c r="AR77" i="52"/>
  <c r="AR75" i="52" s="1"/>
  <c r="AQ77" i="52"/>
  <c r="AP77" i="52"/>
  <c r="AO77" i="52"/>
  <c r="AN77" i="52"/>
  <c r="AM77" i="52"/>
  <c r="AL77" i="52"/>
  <c r="AK77" i="52"/>
  <c r="AJ77" i="52"/>
  <c r="AI77" i="52"/>
  <c r="AH77" i="52"/>
  <c r="AG77" i="52"/>
  <c r="AR76" i="52"/>
  <c r="AQ76" i="52"/>
  <c r="AP76" i="52"/>
  <c r="AP75" i="52" s="1"/>
  <c r="AO76" i="52"/>
  <c r="AN76" i="52"/>
  <c r="AN75" i="52" s="1"/>
  <c r="AM76" i="52"/>
  <c r="AM75" i="52" s="1"/>
  <c r="AL76" i="52"/>
  <c r="AL75" i="52" s="1"/>
  <c r="AK76" i="52"/>
  <c r="AJ76" i="52"/>
  <c r="AJ75" i="52" s="1"/>
  <c r="AI76" i="52"/>
  <c r="AH76" i="52"/>
  <c r="AH75" i="52" s="1"/>
  <c r="AG76" i="52"/>
  <c r="AQ75" i="52"/>
  <c r="AI75" i="52"/>
  <c r="AR74" i="52"/>
  <c r="AQ74" i="52"/>
  <c r="AP74" i="52"/>
  <c r="AO74" i="52"/>
  <c r="AN74" i="52"/>
  <c r="AM74" i="52"/>
  <c r="AL74" i="52"/>
  <c r="AK74" i="52"/>
  <c r="AJ74" i="52"/>
  <c r="AI74" i="52"/>
  <c r="AH74" i="52"/>
  <c r="AG74" i="52"/>
  <c r="AS74" i="52" s="1"/>
  <c r="AR73" i="52"/>
  <c r="AQ73" i="52"/>
  <c r="AP73" i="52"/>
  <c r="AO73" i="52"/>
  <c r="AN73" i="52"/>
  <c r="AM73" i="52"/>
  <c r="AL73" i="52"/>
  <c r="AK73" i="52"/>
  <c r="AJ73" i="52"/>
  <c r="AI73" i="52"/>
  <c r="AH73" i="52"/>
  <c r="AG73" i="52"/>
  <c r="AR68" i="52"/>
  <c r="AQ68" i="52"/>
  <c r="AP68" i="52"/>
  <c r="AO68" i="52"/>
  <c r="AN68" i="52"/>
  <c r="AM68" i="52"/>
  <c r="AL68" i="52"/>
  <c r="AK68" i="52"/>
  <c r="AJ68" i="52"/>
  <c r="AI68" i="52"/>
  <c r="AH68" i="52"/>
  <c r="AG68" i="52"/>
  <c r="AS68" i="52" s="1"/>
  <c r="AR67" i="52"/>
  <c r="AQ67" i="52"/>
  <c r="AQ66" i="52" s="1"/>
  <c r="AP67" i="52"/>
  <c r="AO67" i="52"/>
  <c r="AO66" i="52" s="1"/>
  <c r="AN67" i="52"/>
  <c r="AN66" i="52" s="1"/>
  <c r="AM67" i="52"/>
  <c r="AM66" i="52" s="1"/>
  <c r="AL67" i="52"/>
  <c r="AK67" i="52"/>
  <c r="AK66" i="52" s="1"/>
  <c r="AJ67" i="52"/>
  <c r="AI67" i="52"/>
  <c r="AI66" i="52" s="1"/>
  <c r="AH67" i="52"/>
  <c r="AG67" i="52"/>
  <c r="AS67" i="52" s="1"/>
  <c r="AR66" i="52"/>
  <c r="AJ66" i="52"/>
  <c r="AR65" i="52"/>
  <c r="AQ65" i="52"/>
  <c r="AP65" i="52"/>
  <c r="AO65" i="52"/>
  <c r="AN65" i="52"/>
  <c r="AM65" i="52"/>
  <c r="AL65" i="52"/>
  <c r="AK65" i="52"/>
  <c r="AJ65" i="52"/>
  <c r="AI65" i="52"/>
  <c r="AH65" i="52"/>
  <c r="AG65" i="52"/>
  <c r="AR64" i="52"/>
  <c r="AQ64" i="52"/>
  <c r="AP64" i="52"/>
  <c r="AP63" i="52" s="1"/>
  <c r="AO64" i="52"/>
  <c r="AN64" i="52"/>
  <c r="AN63" i="52" s="1"/>
  <c r="AM64" i="52"/>
  <c r="AM63" i="52" s="1"/>
  <c r="AL64" i="52"/>
  <c r="AL63" i="52" s="1"/>
  <c r="AK64" i="52"/>
  <c r="AJ64" i="52"/>
  <c r="AJ63" i="52" s="1"/>
  <c r="AI64" i="52"/>
  <c r="AH64" i="52"/>
  <c r="AH63" i="52" s="1"/>
  <c r="AG64" i="52"/>
  <c r="AR63" i="52"/>
  <c r="AQ63" i="52"/>
  <c r="AI63" i="52"/>
  <c r="AI58" i="52" s="1"/>
  <c r="AR62" i="52"/>
  <c r="AQ62" i="52"/>
  <c r="AP62" i="52"/>
  <c r="AO62" i="52"/>
  <c r="AN62" i="52"/>
  <c r="AM62" i="52"/>
  <c r="AL62" i="52"/>
  <c r="AK62" i="52"/>
  <c r="AJ62" i="52"/>
  <c r="AI62" i="52"/>
  <c r="AH62" i="52"/>
  <c r="AG62" i="52"/>
  <c r="AS62" i="52" s="1"/>
  <c r="AR61" i="52"/>
  <c r="AQ61" i="52"/>
  <c r="AP61" i="52"/>
  <c r="AO61" i="52"/>
  <c r="AN61" i="52"/>
  <c r="AM61" i="52"/>
  <c r="AL61" i="52"/>
  <c r="AK61" i="52"/>
  <c r="AJ61" i="52"/>
  <c r="AI61" i="52"/>
  <c r="AH61" i="52"/>
  <c r="AG61" i="52"/>
  <c r="AR57" i="52"/>
  <c r="AQ57" i="52"/>
  <c r="AP57" i="52"/>
  <c r="AO57" i="52"/>
  <c r="AN57" i="52"/>
  <c r="AM57" i="52"/>
  <c r="AL57" i="52"/>
  <c r="AK57" i="52"/>
  <c r="AJ57" i="52"/>
  <c r="AI57" i="52"/>
  <c r="AH57" i="52"/>
  <c r="AG57" i="52"/>
  <c r="AS57" i="52" s="1"/>
  <c r="AR56" i="52"/>
  <c r="AQ56" i="52"/>
  <c r="AQ55" i="52" s="1"/>
  <c r="AP56" i="52"/>
  <c r="AO56" i="52"/>
  <c r="AO55" i="52" s="1"/>
  <c r="AN56" i="52"/>
  <c r="AN55" i="52" s="1"/>
  <c r="AM56" i="52"/>
  <c r="AM55" i="52" s="1"/>
  <c r="AL56" i="52"/>
  <c r="AK56" i="52"/>
  <c r="AK55" i="52" s="1"/>
  <c r="AJ56" i="52"/>
  <c r="AJ55" i="52" s="1"/>
  <c r="AI56" i="52"/>
  <c r="AI55" i="52" s="1"/>
  <c r="AH56" i="52"/>
  <c r="AG56" i="52"/>
  <c r="AS56" i="52" s="1"/>
  <c r="AR55" i="52"/>
  <c r="AR54" i="52"/>
  <c r="AQ54" i="52"/>
  <c r="AP54" i="52"/>
  <c r="AO54" i="52"/>
  <c r="AN54" i="52"/>
  <c r="AM54" i="52"/>
  <c r="AL54" i="52"/>
  <c r="AK54" i="52"/>
  <c r="AJ54" i="52"/>
  <c r="AI54" i="52"/>
  <c r="AH54" i="52"/>
  <c r="AG54" i="52"/>
  <c r="AR53" i="52"/>
  <c r="AQ53" i="52"/>
  <c r="AP53" i="52"/>
  <c r="AP52" i="52" s="1"/>
  <c r="AO53" i="52"/>
  <c r="AN53" i="52"/>
  <c r="AN52" i="52" s="1"/>
  <c r="AM53" i="52"/>
  <c r="AM52" i="52" s="1"/>
  <c r="AL53" i="52"/>
  <c r="AL52" i="52" s="1"/>
  <c r="AK53" i="52"/>
  <c r="AJ53" i="52"/>
  <c r="AJ52" i="52" s="1"/>
  <c r="AI53" i="52"/>
  <c r="AH53" i="52"/>
  <c r="AH52" i="52" s="1"/>
  <c r="AG53" i="52"/>
  <c r="AR52" i="52"/>
  <c r="AQ52" i="52"/>
  <c r="AI52" i="52"/>
  <c r="AI47" i="52" s="1"/>
  <c r="AR51" i="52"/>
  <c r="AQ51" i="52"/>
  <c r="AP51" i="52"/>
  <c r="AO51" i="52"/>
  <c r="AN51" i="52"/>
  <c r="AM51" i="52"/>
  <c r="AL51" i="52"/>
  <c r="AK51" i="52"/>
  <c r="AJ51" i="52"/>
  <c r="AI51" i="52"/>
  <c r="AH51" i="52"/>
  <c r="AG51" i="52"/>
  <c r="AS51" i="52" s="1"/>
  <c r="AR50" i="52"/>
  <c r="AQ50" i="52"/>
  <c r="AP50" i="52"/>
  <c r="AO50" i="52"/>
  <c r="AN50" i="52"/>
  <c r="AM50" i="52"/>
  <c r="AL50" i="52"/>
  <c r="AK50" i="52"/>
  <c r="AJ50" i="52"/>
  <c r="AI50" i="52"/>
  <c r="AH50" i="52"/>
  <c r="AG50" i="52"/>
  <c r="G80" i="15"/>
  <c r="AQ47" i="52" l="1"/>
  <c r="AM47" i="52"/>
  <c r="AQ58" i="52"/>
  <c r="AM58" i="52"/>
  <c r="AO78" i="52"/>
  <c r="AS80" i="52"/>
  <c r="AK47" i="52"/>
  <c r="AH55" i="52"/>
  <c r="AH47" i="52" s="1"/>
  <c r="AL55" i="52"/>
  <c r="AL47" i="52" s="1"/>
  <c r="AP55" i="52"/>
  <c r="AH66" i="52"/>
  <c r="AL66" i="52"/>
  <c r="AL58" i="52" s="1"/>
  <c r="AP66" i="52"/>
  <c r="AP58" i="52" s="1"/>
  <c r="AH78" i="52"/>
  <c r="AL78" i="52"/>
  <c r="AL70" i="52" s="1"/>
  <c r="AP78" i="52"/>
  <c r="AP70" i="52" s="1"/>
  <c r="AS53" i="52"/>
  <c r="AG52" i="52"/>
  <c r="AK52" i="52"/>
  <c r="AO52" i="52"/>
  <c r="AO47" i="52" s="1"/>
  <c r="AG55" i="52"/>
  <c r="AS64" i="52"/>
  <c r="AS65" i="52"/>
  <c r="AK63" i="52"/>
  <c r="AK58" i="52" s="1"/>
  <c r="AO63" i="52"/>
  <c r="AO58" i="52" s="1"/>
  <c r="AG66" i="52"/>
  <c r="AI70" i="52"/>
  <c r="AM70" i="52"/>
  <c r="AQ70" i="52"/>
  <c r="AS76" i="52"/>
  <c r="AG75" i="52"/>
  <c r="AK75" i="52"/>
  <c r="AK70" i="52" s="1"/>
  <c r="AO75" i="52"/>
  <c r="AO70" i="52" s="1"/>
  <c r="AG78" i="52"/>
  <c r="AJ47" i="52"/>
  <c r="AN47" i="52"/>
  <c r="AR47" i="52"/>
  <c r="AJ58" i="52"/>
  <c r="AN58" i="52"/>
  <c r="AR58" i="52"/>
  <c r="AJ70" i="52"/>
  <c r="AN70" i="52"/>
  <c r="AR70" i="52"/>
  <c r="AH70" i="52"/>
  <c r="AS73" i="52"/>
  <c r="AS77" i="52"/>
  <c r="AH58" i="52"/>
  <c r="AG63" i="52"/>
  <c r="AG58" i="52" s="1"/>
  <c r="AS61" i="52"/>
  <c r="AP47" i="52"/>
  <c r="AS50" i="52"/>
  <c r="AS54" i="52"/>
  <c r="AS66" i="52" l="1"/>
  <c r="AS78" i="52"/>
  <c r="AS55" i="52"/>
  <c r="AS75" i="52"/>
  <c r="AS70" i="52" s="1"/>
  <c r="AG70" i="52"/>
  <c r="AS47" i="52"/>
  <c r="AS63" i="52"/>
  <c r="AS58" i="52" s="1"/>
  <c r="AS52" i="52"/>
  <c r="AG47" i="52"/>
  <c r="AG46" i="52" s="1"/>
  <c r="AS46" i="52" l="1"/>
  <c r="AH38" i="52" l="1"/>
  <c r="AI38" i="52"/>
  <c r="AJ38" i="52"/>
  <c r="AK38" i="52"/>
  <c r="AL38" i="52"/>
  <c r="AM38" i="52"/>
  <c r="AN38" i="52"/>
  <c r="AO38" i="52"/>
  <c r="AP38" i="52"/>
  <c r="AQ38" i="52"/>
  <c r="AR38" i="52"/>
  <c r="AH39" i="52"/>
  <c r="AI39" i="52"/>
  <c r="AJ39" i="52"/>
  <c r="AK39" i="52"/>
  <c r="AL39" i="52"/>
  <c r="AM39" i="52"/>
  <c r="AN39" i="52"/>
  <c r="AO39" i="52"/>
  <c r="AP39" i="52"/>
  <c r="AQ39" i="52"/>
  <c r="AR39" i="52"/>
  <c r="AH41" i="52"/>
  <c r="AI41" i="52"/>
  <c r="AJ41" i="52"/>
  <c r="AK41" i="52"/>
  <c r="AL41" i="52"/>
  <c r="AM41" i="52"/>
  <c r="AN41" i="52"/>
  <c r="AO41" i="52"/>
  <c r="AP41" i="52"/>
  <c r="AQ41" i="52"/>
  <c r="AR41" i="52"/>
  <c r="AH42" i="52"/>
  <c r="AI42" i="52"/>
  <c r="AJ42" i="52"/>
  <c r="AK42" i="52"/>
  <c r="AL42" i="52"/>
  <c r="AM42" i="52"/>
  <c r="AN42" i="52"/>
  <c r="AO42" i="52"/>
  <c r="AP42" i="52"/>
  <c r="AQ42" i="52"/>
  <c r="AR42" i="52"/>
  <c r="AH44" i="52"/>
  <c r="AI44" i="52"/>
  <c r="AJ44" i="52"/>
  <c r="AK44" i="52"/>
  <c r="AL44" i="52"/>
  <c r="AM44" i="52"/>
  <c r="AN44" i="52"/>
  <c r="AO44" i="52"/>
  <c r="AP44" i="52"/>
  <c r="AQ44" i="52"/>
  <c r="AR44" i="52"/>
  <c r="AH45" i="52"/>
  <c r="AI45" i="52"/>
  <c r="AJ45" i="52"/>
  <c r="AK45" i="52"/>
  <c r="AL45" i="52"/>
  <c r="AM45" i="52"/>
  <c r="AN45" i="52"/>
  <c r="AO45" i="52"/>
  <c r="AP45" i="52"/>
  <c r="AQ45" i="52"/>
  <c r="AR45" i="52"/>
  <c r="AH85" i="52"/>
  <c r="AI85" i="52"/>
  <c r="AJ85" i="52"/>
  <c r="AK85" i="52"/>
  <c r="AL85" i="52"/>
  <c r="AM85" i="52"/>
  <c r="AN85" i="52"/>
  <c r="AO85" i="52"/>
  <c r="AP85" i="52"/>
  <c r="AQ85" i="52"/>
  <c r="AR85" i="52"/>
  <c r="AH88" i="52"/>
  <c r="AI88" i="52"/>
  <c r="AJ88" i="52"/>
  <c r="AK88" i="52"/>
  <c r="AL88" i="52"/>
  <c r="AM88" i="52"/>
  <c r="AN88" i="52"/>
  <c r="AO88" i="52"/>
  <c r="AP88" i="52"/>
  <c r="AQ88" i="52"/>
  <c r="AR88" i="52"/>
  <c r="AH89" i="52"/>
  <c r="AI89" i="52"/>
  <c r="AJ89" i="52"/>
  <c r="AK89" i="52"/>
  <c r="AL89" i="52"/>
  <c r="AM89" i="52"/>
  <c r="AN89" i="52"/>
  <c r="AO89" i="52"/>
  <c r="AP89" i="52"/>
  <c r="AQ89" i="52"/>
  <c r="AR89" i="52"/>
  <c r="AH90" i="52"/>
  <c r="AI90" i="52"/>
  <c r="AJ90" i="52"/>
  <c r="AK90" i="52"/>
  <c r="AL90" i="52"/>
  <c r="AM90" i="52"/>
  <c r="AN90" i="52"/>
  <c r="AO90" i="52"/>
  <c r="AP90" i="52"/>
  <c r="AQ90" i="52"/>
  <c r="AR90" i="52"/>
  <c r="AH91" i="52"/>
  <c r="AI91" i="52"/>
  <c r="AJ91" i="52"/>
  <c r="AK91" i="52"/>
  <c r="AL91" i="52"/>
  <c r="AM91" i="52"/>
  <c r="AN91" i="52"/>
  <c r="AO91" i="52"/>
  <c r="AP91" i="52"/>
  <c r="AQ91" i="52"/>
  <c r="AR91" i="52"/>
  <c r="AH92" i="52"/>
  <c r="AI92" i="52"/>
  <c r="AJ92" i="52"/>
  <c r="AK92" i="52"/>
  <c r="AL92" i="52"/>
  <c r="AM92" i="52"/>
  <c r="AN92" i="52"/>
  <c r="AO92" i="52"/>
  <c r="AP92" i="52"/>
  <c r="AQ92" i="52"/>
  <c r="AR92" i="52"/>
  <c r="AH94" i="52"/>
  <c r="AI94" i="52"/>
  <c r="AJ94" i="52"/>
  <c r="AK94" i="52"/>
  <c r="AL94" i="52"/>
  <c r="AM94" i="52"/>
  <c r="AN94" i="52"/>
  <c r="AO94" i="52"/>
  <c r="AP94" i="52"/>
  <c r="AQ94" i="52"/>
  <c r="AR94" i="52"/>
  <c r="AH98" i="52"/>
  <c r="AI98" i="52"/>
  <c r="AJ98" i="52"/>
  <c r="AK98" i="52"/>
  <c r="AL98" i="52"/>
  <c r="AM98" i="52"/>
  <c r="AN98" i="52"/>
  <c r="AO98" i="52"/>
  <c r="AP98" i="52"/>
  <c r="AQ98" i="52"/>
  <c r="AR98" i="52"/>
  <c r="AH99" i="52"/>
  <c r="AI99" i="52"/>
  <c r="AJ99" i="52"/>
  <c r="AK99" i="52"/>
  <c r="AL99" i="52"/>
  <c r="AM99" i="52"/>
  <c r="AN99" i="52"/>
  <c r="AO99" i="52"/>
  <c r="AP99" i="52"/>
  <c r="AQ99" i="52"/>
  <c r="AR99" i="52"/>
  <c r="AH100" i="52"/>
  <c r="AI100" i="52"/>
  <c r="AJ100" i="52"/>
  <c r="AK100" i="52"/>
  <c r="AL100" i="52"/>
  <c r="AM100" i="52"/>
  <c r="AN100" i="52"/>
  <c r="AO100" i="52"/>
  <c r="AP100" i="52"/>
  <c r="AQ100" i="52"/>
  <c r="AR100" i="52"/>
  <c r="AH101" i="52"/>
  <c r="AI101" i="52"/>
  <c r="AJ101" i="52"/>
  <c r="AK101" i="52"/>
  <c r="AL101" i="52"/>
  <c r="AM101" i="52"/>
  <c r="AN101" i="52"/>
  <c r="AO101" i="52"/>
  <c r="AP101" i="52"/>
  <c r="AQ101" i="52"/>
  <c r="AR101" i="52"/>
  <c r="AH103" i="52"/>
  <c r="AI103" i="52"/>
  <c r="AJ103" i="52"/>
  <c r="AK103" i="52"/>
  <c r="AL103" i="52"/>
  <c r="AM103" i="52"/>
  <c r="AN103" i="52"/>
  <c r="AO103" i="52"/>
  <c r="AP103" i="52"/>
  <c r="AQ103" i="52"/>
  <c r="AR103" i="52"/>
  <c r="AH104" i="52"/>
  <c r="AI104" i="52"/>
  <c r="AJ104" i="52"/>
  <c r="AK104" i="52"/>
  <c r="AL104" i="52"/>
  <c r="AM104" i="52"/>
  <c r="AN104" i="52"/>
  <c r="AO104" i="52"/>
  <c r="AP104" i="52"/>
  <c r="AQ104" i="52"/>
  <c r="AR104" i="52"/>
  <c r="AH105" i="52"/>
  <c r="AI105" i="52"/>
  <c r="AJ105" i="52"/>
  <c r="AK105" i="52"/>
  <c r="AL105" i="52"/>
  <c r="AM105" i="52"/>
  <c r="AN105" i="52"/>
  <c r="AO105" i="52"/>
  <c r="AP105" i="52"/>
  <c r="AQ105" i="52"/>
  <c r="AR105" i="52"/>
  <c r="AH106" i="52"/>
  <c r="AI106" i="52"/>
  <c r="AJ106" i="52"/>
  <c r="AK106" i="52"/>
  <c r="AL106" i="52"/>
  <c r="AM106" i="52"/>
  <c r="AN106" i="52"/>
  <c r="AO106" i="52"/>
  <c r="AP106" i="52"/>
  <c r="AQ106" i="52"/>
  <c r="AR106" i="52"/>
  <c r="AH108" i="52"/>
  <c r="AI108" i="52"/>
  <c r="AJ108" i="52"/>
  <c r="AK108" i="52"/>
  <c r="AL108" i="52"/>
  <c r="AM108" i="52"/>
  <c r="AN108" i="52"/>
  <c r="AO108" i="52"/>
  <c r="AP108" i="52"/>
  <c r="AQ108" i="52"/>
  <c r="AR108" i="52"/>
  <c r="AH109" i="52"/>
  <c r="AI109" i="52"/>
  <c r="AJ109" i="52"/>
  <c r="AK109" i="52"/>
  <c r="AL109" i="52"/>
  <c r="AM109" i="52"/>
  <c r="AN109" i="52"/>
  <c r="AO109" i="52"/>
  <c r="AP109" i="52"/>
  <c r="AQ109" i="52"/>
  <c r="AR109" i="52"/>
  <c r="AH112" i="52"/>
  <c r="AI112" i="52"/>
  <c r="AJ112" i="52"/>
  <c r="AK112" i="52"/>
  <c r="AL112" i="52"/>
  <c r="AM112" i="52"/>
  <c r="AN112" i="52"/>
  <c r="AO112" i="52"/>
  <c r="AP112" i="52"/>
  <c r="AQ112" i="52"/>
  <c r="AR112" i="52"/>
  <c r="AH115" i="52"/>
  <c r="AI115" i="52"/>
  <c r="AJ115" i="52"/>
  <c r="AK115" i="52"/>
  <c r="AL115" i="52"/>
  <c r="AM115" i="52"/>
  <c r="AN115" i="52"/>
  <c r="AO115" i="52"/>
  <c r="AP115" i="52"/>
  <c r="AQ115" i="52"/>
  <c r="AR115" i="52"/>
  <c r="AH116" i="52"/>
  <c r="AI116" i="52"/>
  <c r="AJ116" i="52"/>
  <c r="AK116" i="52"/>
  <c r="AL116" i="52"/>
  <c r="AM116" i="52"/>
  <c r="AN116" i="52"/>
  <c r="AO116" i="52"/>
  <c r="AP116" i="52"/>
  <c r="AQ116" i="52"/>
  <c r="AR116" i="52"/>
  <c r="AH117" i="52"/>
  <c r="AI117" i="52"/>
  <c r="AJ117" i="52"/>
  <c r="AK117" i="52"/>
  <c r="AL117" i="52"/>
  <c r="AM117" i="52"/>
  <c r="AN117" i="52"/>
  <c r="AO117" i="52"/>
  <c r="AP117" i="52"/>
  <c r="AQ117" i="52"/>
  <c r="AR117" i="52"/>
  <c r="AH119" i="52"/>
  <c r="AI119" i="52"/>
  <c r="AJ119" i="52"/>
  <c r="AK119" i="52"/>
  <c r="AL119" i="52"/>
  <c r="AM119" i="52"/>
  <c r="AN119" i="52"/>
  <c r="AO119" i="52"/>
  <c r="AP119" i="52"/>
  <c r="AQ119" i="52"/>
  <c r="AR119" i="52"/>
  <c r="AH123" i="52"/>
  <c r="AI123" i="52"/>
  <c r="AJ123" i="52"/>
  <c r="AK123" i="52"/>
  <c r="AL123" i="52"/>
  <c r="AM123" i="52"/>
  <c r="AN123" i="52"/>
  <c r="AO123" i="52"/>
  <c r="AP123" i="52"/>
  <c r="AQ123" i="52"/>
  <c r="AR123" i="52"/>
  <c r="AH124" i="52"/>
  <c r="AI124" i="52"/>
  <c r="AJ124" i="52"/>
  <c r="AK124" i="52"/>
  <c r="AL124" i="52"/>
  <c r="AM124" i="52"/>
  <c r="AN124" i="52"/>
  <c r="AO124" i="52"/>
  <c r="AP124" i="52"/>
  <c r="AQ124" i="52"/>
  <c r="AR124" i="52"/>
  <c r="AH126" i="52"/>
  <c r="AI126" i="52"/>
  <c r="AJ126" i="52"/>
  <c r="AK126" i="52"/>
  <c r="AL126" i="52"/>
  <c r="AM126" i="52"/>
  <c r="AN126" i="52"/>
  <c r="AO126" i="52"/>
  <c r="AP126" i="52"/>
  <c r="AQ126" i="52"/>
  <c r="AR126" i="52"/>
  <c r="AH127" i="52"/>
  <c r="AI127" i="52"/>
  <c r="AJ127" i="52"/>
  <c r="AK127" i="52"/>
  <c r="AL127" i="52"/>
  <c r="AM127" i="52"/>
  <c r="AN127" i="52"/>
  <c r="AO127" i="52"/>
  <c r="AP127" i="52"/>
  <c r="AQ127" i="52"/>
  <c r="AR127" i="52"/>
  <c r="AG127" i="52"/>
  <c r="AH129" i="52"/>
  <c r="AI129" i="52"/>
  <c r="AJ129" i="52"/>
  <c r="AK129" i="52"/>
  <c r="AL129" i="52"/>
  <c r="AM129" i="52"/>
  <c r="AN129" i="52"/>
  <c r="AO129" i="52"/>
  <c r="AP129" i="52"/>
  <c r="AQ129" i="52"/>
  <c r="AR129" i="52"/>
  <c r="AH130" i="52"/>
  <c r="AI130" i="52"/>
  <c r="AJ130" i="52"/>
  <c r="AK130" i="52"/>
  <c r="AL130" i="52"/>
  <c r="AM130" i="52"/>
  <c r="AN130" i="52"/>
  <c r="AO130" i="52"/>
  <c r="AP130" i="52"/>
  <c r="AQ130" i="52"/>
  <c r="AR130" i="52"/>
  <c r="AH135" i="52"/>
  <c r="AI135" i="52"/>
  <c r="AJ135" i="52"/>
  <c r="AK135" i="52"/>
  <c r="AL135" i="52"/>
  <c r="AM135" i="52"/>
  <c r="AN135" i="52"/>
  <c r="AO135" i="52"/>
  <c r="AP135" i="52"/>
  <c r="AQ135" i="52"/>
  <c r="AR135" i="52"/>
  <c r="AH136" i="52"/>
  <c r="AI136" i="52"/>
  <c r="AJ136" i="52"/>
  <c r="AK136" i="52"/>
  <c r="AL136" i="52"/>
  <c r="AM136" i="52"/>
  <c r="AN136" i="52"/>
  <c r="AO136" i="52"/>
  <c r="AP136" i="52"/>
  <c r="AQ136" i="52"/>
  <c r="AR136" i="52"/>
  <c r="AH137" i="52"/>
  <c r="AI137" i="52"/>
  <c r="AJ137" i="52"/>
  <c r="AK137" i="52"/>
  <c r="AL137" i="52"/>
  <c r="AM137" i="52"/>
  <c r="AN137" i="52"/>
  <c r="AO137" i="52"/>
  <c r="AP137" i="52"/>
  <c r="AQ137" i="52"/>
  <c r="AR137" i="52"/>
  <c r="AH141" i="52"/>
  <c r="AI141" i="52"/>
  <c r="AJ141" i="52"/>
  <c r="AK141" i="52"/>
  <c r="AL141" i="52"/>
  <c r="AM141" i="52"/>
  <c r="AN141" i="52"/>
  <c r="AO141" i="52"/>
  <c r="AP141" i="52"/>
  <c r="AQ141" i="52"/>
  <c r="AR141" i="52"/>
  <c r="AH144" i="52"/>
  <c r="AI144" i="52"/>
  <c r="AJ144" i="52"/>
  <c r="AK144" i="52"/>
  <c r="AL144" i="52"/>
  <c r="AM144" i="52"/>
  <c r="AN144" i="52"/>
  <c r="AO144" i="52"/>
  <c r="AP144" i="52"/>
  <c r="AQ144" i="52"/>
  <c r="AR144" i="52"/>
  <c r="AG144" i="52"/>
  <c r="AG141" i="52"/>
  <c r="AG137" i="52"/>
  <c r="AG136" i="52"/>
  <c r="AG135" i="52"/>
  <c r="AG130" i="52"/>
  <c r="AG129" i="52"/>
  <c r="AG126" i="52"/>
  <c r="AG124" i="52"/>
  <c r="AG123" i="52"/>
  <c r="AG119" i="52"/>
  <c r="AG117" i="52"/>
  <c r="AG116" i="52"/>
  <c r="AG115" i="52"/>
  <c r="AG112" i="52"/>
  <c r="AG109" i="52"/>
  <c r="AG108" i="52"/>
  <c r="AG106" i="52"/>
  <c r="AG105" i="52"/>
  <c r="AG104" i="52"/>
  <c r="AG103" i="52"/>
  <c r="AG101" i="52"/>
  <c r="AG100" i="52"/>
  <c r="AG99" i="52"/>
  <c r="AG98" i="52"/>
  <c r="AG94" i="52"/>
  <c r="AG92" i="52"/>
  <c r="AG91" i="52"/>
  <c r="AG90" i="52"/>
  <c r="AG89" i="52"/>
  <c r="AG88" i="52"/>
  <c r="AG85" i="52"/>
  <c r="AG45" i="52"/>
  <c r="AG44" i="52"/>
  <c r="AG42" i="52"/>
  <c r="AG41" i="52"/>
  <c r="AG39" i="52"/>
  <c r="AG38" i="52"/>
  <c r="E33" i="53"/>
  <c r="E40" i="52"/>
  <c r="E43" i="52"/>
  <c r="P43" i="52"/>
  <c r="O43" i="52"/>
  <c r="N43" i="52"/>
  <c r="M43" i="52"/>
  <c r="L43" i="52"/>
  <c r="K43" i="52"/>
  <c r="J43" i="52"/>
  <c r="I43" i="52"/>
  <c r="H43" i="52"/>
  <c r="G43" i="52"/>
  <c r="F43" i="52"/>
  <c r="P40" i="52"/>
  <c r="O40" i="52"/>
  <c r="N40" i="52"/>
  <c r="M40" i="52"/>
  <c r="L40" i="52"/>
  <c r="K40" i="52"/>
  <c r="J40" i="52"/>
  <c r="I40" i="52"/>
  <c r="H40" i="52"/>
  <c r="G40" i="52"/>
  <c r="F40" i="52"/>
  <c r="P55" i="52"/>
  <c r="O55" i="52"/>
  <c r="N55" i="52"/>
  <c r="M55" i="52"/>
  <c r="L55" i="52"/>
  <c r="K55" i="52"/>
  <c r="J55" i="52"/>
  <c r="I55" i="52"/>
  <c r="H55" i="52"/>
  <c r="G55" i="52"/>
  <c r="F55" i="52"/>
  <c r="E55" i="52"/>
  <c r="P52" i="52"/>
  <c r="O52" i="52"/>
  <c r="N52" i="52"/>
  <c r="M52" i="52"/>
  <c r="L52" i="52"/>
  <c r="K52" i="52"/>
  <c r="J52" i="52"/>
  <c r="I52" i="52"/>
  <c r="H52" i="52"/>
  <c r="G52" i="52"/>
  <c r="F52" i="52"/>
  <c r="E52" i="52"/>
  <c r="P66" i="52"/>
  <c r="O66" i="52"/>
  <c r="N66" i="52"/>
  <c r="M66" i="52"/>
  <c r="L66" i="52"/>
  <c r="K66" i="52"/>
  <c r="J66" i="52"/>
  <c r="I66" i="52"/>
  <c r="H66" i="52"/>
  <c r="G66" i="52"/>
  <c r="F66" i="52"/>
  <c r="E66" i="52"/>
  <c r="P63" i="52"/>
  <c r="O63" i="52"/>
  <c r="N63" i="52"/>
  <c r="M63" i="52"/>
  <c r="L63" i="52"/>
  <c r="K63" i="52"/>
  <c r="J63" i="52"/>
  <c r="I63" i="52"/>
  <c r="H63" i="52"/>
  <c r="G63" i="52"/>
  <c r="F63" i="52"/>
  <c r="E63" i="52"/>
  <c r="AH27" i="51"/>
  <c r="AI27" i="51"/>
  <c r="AJ27" i="51"/>
  <c r="AK27" i="51"/>
  <c r="AL27" i="51"/>
  <c r="AM27" i="51"/>
  <c r="AN27" i="51"/>
  <c r="AO27" i="51"/>
  <c r="AP27" i="51"/>
  <c r="AQ27" i="51"/>
  <c r="AR27" i="51"/>
  <c r="AH28" i="51"/>
  <c r="AI28" i="51"/>
  <c r="AJ28" i="51"/>
  <c r="AK28" i="51"/>
  <c r="AL28" i="51"/>
  <c r="AM28" i="51"/>
  <c r="AN28" i="51"/>
  <c r="AO28" i="51"/>
  <c r="AP28" i="51"/>
  <c r="AQ28" i="51"/>
  <c r="AR28" i="51"/>
  <c r="AH30" i="51"/>
  <c r="AI30" i="51"/>
  <c r="AJ30" i="51"/>
  <c r="AK30" i="51"/>
  <c r="AL30" i="51"/>
  <c r="AM30" i="51"/>
  <c r="AN30" i="51"/>
  <c r="AO30" i="51"/>
  <c r="AP30" i="51"/>
  <c r="AQ30" i="51"/>
  <c r="AR30" i="51"/>
  <c r="AH31" i="51"/>
  <c r="AI31" i="51"/>
  <c r="AJ31" i="51"/>
  <c r="AK31" i="51"/>
  <c r="AL31" i="51"/>
  <c r="AM31" i="51"/>
  <c r="AN31" i="51"/>
  <c r="AO31" i="51"/>
  <c r="AP31" i="51"/>
  <c r="AQ31" i="51"/>
  <c r="AR31" i="51"/>
  <c r="AH33" i="51"/>
  <c r="AI33" i="51"/>
  <c r="AJ33" i="51"/>
  <c r="AK33" i="51"/>
  <c r="AL33" i="51"/>
  <c r="AM33" i="51"/>
  <c r="AN33" i="51"/>
  <c r="AO33" i="51"/>
  <c r="AP33" i="51"/>
  <c r="AQ33" i="51"/>
  <c r="AR33" i="51"/>
  <c r="AH34" i="51"/>
  <c r="AI34" i="51"/>
  <c r="AJ34" i="51"/>
  <c r="AK34" i="51"/>
  <c r="AL34" i="51"/>
  <c r="AM34" i="51"/>
  <c r="AN34" i="51"/>
  <c r="AO34" i="51"/>
  <c r="AP34" i="51"/>
  <c r="AQ34" i="51"/>
  <c r="AR34" i="51"/>
  <c r="AH38" i="51"/>
  <c r="AI38" i="51"/>
  <c r="AJ38" i="51"/>
  <c r="AK38" i="51"/>
  <c r="AL38" i="51"/>
  <c r="AM38" i="51"/>
  <c r="AN38" i="51"/>
  <c r="AO38" i="51"/>
  <c r="AP38" i="51"/>
  <c r="AQ38" i="51"/>
  <c r="AR38" i="51"/>
  <c r="AH39" i="51"/>
  <c r="AI39" i="51"/>
  <c r="AJ39" i="51"/>
  <c r="AK39" i="51"/>
  <c r="AL39" i="51"/>
  <c r="AM39" i="51"/>
  <c r="AN39" i="51"/>
  <c r="AO39" i="51"/>
  <c r="AP39" i="51"/>
  <c r="AQ39" i="51"/>
  <c r="AR39" i="51"/>
  <c r="AH41" i="51"/>
  <c r="AI41" i="51"/>
  <c r="AJ41" i="51"/>
  <c r="AK41" i="51"/>
  <c r="AL41" i="51"/>
  <c r="AM41" i="51"/>
  <c r="AN41" i="51"/>
  <c r="AO41" i="51"/>
  <c r="AP41" i="51"/>
  <c r="AQ41" i="51"/>
  <c r="AR41" i="51"/>
  <c r="AH42" i="51"/>
  <c r="AI42" i="51"/>
  <c r="AJ42" i="51"/>
  <c r="AK42" i="51"/>
  <c r="AL42" i="51"/>
  <c r="AM42" i="51"/>
  <c r="AN42" i="51"/>
  <c r="AO42" i="51"/>
  <c r="AP42" i="51"/>
  <c r="AQ42" i="51"/>
  <c r="AR42" i="51"/>
  <c r="AH44" i="51"/>
  <c r="AI44" i="51"/>
  <c r="AJ44" i="51"/>
  <c r="AK44" i="51"/>
  <c r="AL44" i="51"/>
  <c r="AM44" i="51"/>
  <c r="AN44" i="51"/>
  <c r="AO44" i="51"/>
  <c r="AP44" i="51"/>
  <c r="AQ44" i="51"/>
  <c r="AR44" i="51"/>
  <c r="AH45" i="51"/>
  <c r="AI45" i="51"/>
  <c r="AJ45" i="51"/>
  <c r="AK45" i="51"/>
  <c r="AL45" i="51"/>
  <c r="AM45" i="51"/>
  <c r="AN45" i="51"/>
  <c r="AO45" i="51"/>
  <c r="AP45" i="51"/>
  <c r="AQ45" i="51"/>
  <c r="AR45" i="51"/>
  <c r="AH49" i="51"/>
  <c r="AI49" i="51"/>
  <c r="AJ49" i="51"/>
  <c r="AK49" i="51"/>
  <c r="AL49" i="51"/>
  <c r="AM49" i="51"/>
  <c r="AN49" i="51"/>
  <c r="AO49" i="51"/>
  <c r="AP49" i="51"/>
  <c r="AQ49" i="51"/>
  <c r="AR49" i="51"/>
  <c r="AH50" i="51"/>
  <c r="AI50" i="51"/>
  <c r="AJ50" i="51"/>
  <c r="AK50" i="51"/>
  <c r="AL50" i="51"/>
  <c r="AM50" i="51"/>
  <c r="AN50" i="51"/>
  <c r="AO50" i="51"/>
  <c r="AP50" i="51"/>
  <c r="AQ50" i="51"/>
  <c r="AR50" i="51"/>
  <c r="AH52" i="51"/>
  <c r="AI52" i="51"/>
  <c r="AJ52" i="51"/>
  <c r="AK52" i="51"/>
  <c r="AL52" i="51"/>
  <c r="AM52" i="51"/>
  <c r="AN52" i="51"/>
  <c r="AO52" i="51"/>
  <c r="AP52" i="51"/>
  <c r="AQ52" i="51"/>
  <c r="AR52" i="51"/>
  <c r="AH53" i="51"/>
  <c r="AI53" i="51"/>
  <c r="AJ53" i="51"/>
  <c r="AK53" i="51"/>
  <c r="AL53" i="51"/>
  <c r="AM53" i="51"/>
  <c r="AN53" i="51"/>
  <c r="AO53" i="51"/>
  <c r="AP53" i="51"/>
  <c r="AQ53" i="51"/>
  <c r="AR53" i="51"/>
  <c r="AH55" i="51"/>
  <c r="AI55" i="51"/>
  <c r="AJ55" i="51"/>
  <c r="AK55" i="51"/>
  <c r="AL55" i="51"/>
  <c r="AM55" i="51"/>
  <c r="AN55" i="51"/>
  <c r="AO55" i="51"/>
  <c r="AP55" i="51"/>
  <c r="AQ55" i="51"/>
  <c r="AR55" i="51"/>
  <c r="AH56" i="51"/>
  <c r="AI56" i="51"/>
  <c r="AJ56" i="51"/>
  <c r="AK56" i="51"/>
  <c r="AL56" i="51"/>
  <c r="AM56" i="51"/>
  <c r="AN56" i="51"/>
  <c r="AO56" i="51"/>
  <c r="AP56" i="51"/>
  <c r="AQ56" i="51"/>
  <c r="AR56" i="51"/>
  <c r="AH62" i="51"/>
  <c r="AI62" i="51"/>
  <c r="AJ62" i="51"/>
  <c r="AK62" i="51"/>
  <c r="AL62" i="51"/>
  <c r="AM62" i="51"/>
  <c r="AN62" i="51"/>
  <c r="AO62" i="51"/>
  <c r="AP62" i="51"/>
  <c r="AQ62" i="51"/>
  <c r="AR62" i="51"/>
  <c r="AH64" i="51"/>
  <c r="AI64" i="51"/>
  <c r="AJ64" i="51"/>
  <c r="AK64" i="51"/>
  <c r="AL64" i="51"/>
  <c r="AM64" i="51"/>
  <c r="AN64" i="51"/>
  <c r="AO64" i="51"/>
  <c r="AP64" i="51"/>
  <c r="AQ64" i="51"/>
  <c r="AR64" i="51"/>
  <c r="AH65" i="51"/>
  <c r="AI65" i="51"/>
  <c r="AJ65" i="51"/>
  <c r="AK65" i="51"/>
  <c r="AL65" i="51"/>
  <c r="AM65" i="51"/>
  <c r="AN65" i="51"/>
  <c r="AO65" i="51"/>
  <c r="AP65" i="51"/>
  <c r="AQ65" i="51"/>
  <c r="AR65" i="51"/>
  <c r="AH68" i="51"/>
  <c r="AI68" i="51"/>
  <c r="AJ68" i="51"/>
  <c r="AK68" i="51"/>
  <c r="AL68" i="51"/>
  <c r="AM68" i="51"/>
  <c r="AN68" i="51"/>
  <c r="AO68" i="51"/>
  <c r="AP68" i="51"/>
  <c r="AQ68" i="51"/>
  <c r="AR68" i="51"/>
  <c r="AH71" i="51"/>
  <c r="AI71" i="51"/>
  <c r="AJ71" i="51"/>
  <c r="AK71" i="51"/>
  <c r="AL71" i="51"/>
  <c r="AM71" i="51"/>
  <c r="AN71" i="51"/>
  <c r="AO71" i="51"/>
  <c r="AP71" i="51"/>
  <c r="AQ71" i="51"/>
  <c r="AR71" i="51"/>
  <c r="AH72" i="51"/>
  <c r="AI72" i="51"/>
  <c r="AJ72" i="51"/>
  <c r="AK72" i="51"/>
  <c r="AL72" i="51"/>
  <c r="AM72" i="51"/>
  <c r="AN72" i="51"/>
  <c r="AO72" i="51"/>
  <c r="AP72" i="51"/>
  <c r="AQ72" i="51"/>
  <c r="AR72" i="51"/>
  <c r="AH74" i="51"/>
  <c r="AI74" i="51"/>
  <c r="AJ74" i="51"/>
  <c r="AK74" i="51"/>
  <c r="AL74" i="51"/>
  <c r="AM74" i="51"/>
  <c r="AN74" i="51"/>
  <c r="AO74" i="51"/>
  <c r="AP74" i="51"/>
  <c r="AQ74" i="51"/>
  <c r="AR74" i="51"/>
  <c r="AH75" i="51"/>
  <c r="AI75" i="51"/>
  <c r="AJ75" i="51"/>
  <c r="AK75" i="51"/>
  <c r="AL75" i="51"/>
  <c r="AM75" i="51"/>
  <c r="AN75" i="51"/>
  <c r="AO75" i="51"/>
  <c r="AP75" i="51"/>
  <c r="AQ75" i="51"/>
  <c r="AR75" i="51"/>
  <c r="AH79" i="51"/>
  <c r="AI79" i="51"/>
  <c r="AJ79" i="51"/>
  <c r="AK79" i="51"/>
  <c r="AL79" i="51"/>
  <c r="AM79" i="51"/>
  <c r="AN79" i="51"/>
  <c r="AO79" i="51"/>
  <c r="AP79" i="51"/>
  <c r="AQ79" i="51"/>
  <c r="AR79" i="51"/>
  <c r="AH80" i="51"/>
  <c r="AI80" i="51"/>
  <c r="AJ80" i="51"/>
  <c r="AK80" i="51"/>
  <c r="AL80" i="51"/>
  <c r="AM80" i="51"/>
  <c r="AN80" i="51"/>
  <c r="AO80" i="51"/>
  <c r="AP80" i="51"/>
  <c r="AQ80" i="51"/>
  <c r="AR80" i="51"/>
  <c r="AH83" i="51"/>
  <c r="AI83" i="51"/>
  <c r="AJ83" i="51"/>
  <c r="AK83" i="51"/>
  <c r="AL83" i="51"/>
  <c r="AM83" i="51"/>
  <c r="AN83" i="51"/>
  <c r="AO83" i="51"/>
  <c r="AP83" i="51"/>
  <c r="AQ83" i="51"/>
  <c r="AR83" i="51"/>
  <c r="AH85" i="51"/>
  <c r="AI85" i="51"/>
  <c r="AJ85" i="51"/>
  <c r="AK85" i="51"/>
  <c r="AL85" i="51"/>
  <c r="AM85" i="51"/>
  <c r="AN85" i="51"/>
  <c r="AO85" i="51"/>
  <c r="AP85" i="51"/>
  <c r="AQ85" i="51"/>
  <c r="AR85" i="51"/>
  <c r="AH86" i="51"/>
  <c r="AI86" i="51"/>
  <c r="AJ86" i="51"/>
  <c r="AK86" i="51"/>
  <c r="AL86" i="51"/>
  <c r="AM86" i="51"/>
  <c r="AN86" i="51"/>
  <c r="AO86" i="51"/>
  <c r="AP86" i="51"/>
  <c r="AQ86" i="51"/>
  <c r="AR86" i="51"/>
  <c r="AH89" i="51"/>
  <c r="AI89" i="51"/>
  <c r="AJ89" i="51"/>
  <c r="AK89" i="51"/>
  <c r="AL89" i="51"/>
  <c r="AM89" i="51"/>
  <c r="AN89" i="51"/>
  <c r="AO89" i="51"/>
  <c r="AP89" i="51"/>
  <c r="AQ89" i="51"/>
  <c r="AR89" i="51"/>
  <c r="AH91" i="51"/>
  <c r="AI91" i="51"/>
  <c r="AJ91" i="51"/>
  <c r="AK91" i="51"/>
  <c r="AL91" i="51"/>
  <c r="AM91" i="51"/>
  <c r="AN91" i="51"/>
  <c r="AO91" i="51"/>
  <c r="AP91" i="51"/>
  <c r="AQ91" i="51"/>
  <c r="AR91" i="51"/>
  <c r="AH92" i="51"/>
  <c r="AI92" i="51"/>
  <c r="AJ92" i="51"/>
  <c r="AK92" i="51"/>
  <c r="AL92" i="51"/>
  <c r="AM92" i="51"/>
  <c r="AN92" i="51"/>
  <c r="AO92" i="51"/>
  <c r="AP92" i="51"/>
  <c r="AQ92" i="51"/>
  <c r="AR92" i="51"/>
  <c r="AH95" i="51"/>
  <c r="AI95" i="51"/>
  <c r="AJ95" i="51"/>
  <c r="AK95" i="51"/>
  <c r="AL95" i="51"/>
  <c r="AM95" i="51"/>
  <c r="AN95" i="51"/>
  <c r="AO95" i="51"/>
  <c r="AP95" i="51"/>
  <c r="AQ95" i="51"/>
  <c r="AR95" i="51"/>
  <c r="AH96" i="51"/>
  <c r="AI96" i="51"/>
  <c r="AJ96" i="51"/>
  <c r="AK96" i="51"/>
  <c r="AL96" i="51"/>
  <c r="AM96" i="51"/>
  <c r="AN96" i="51"/>
  <c r="AO96" i="51"/>
  <c r="AP96" i="51"/>
  <c r="AQ96" i="51"/>
  <c r="AR96" i="51"/>
  <c r="AH101" i="51"/>
  <c r="AI101" i="51"/>
  <c r="AJ101" i="51"/>
  <c r="AK101" i="51"/>
  <c r="AL101" i="51"/>
  <c r="AM101" i="51"/>
  <c r="AN101" i="51"/>
  <c r="AO101" i="51"/>
  <c r="AP101" i="51"/>
  <c r="AQ101" i="51"/>
  <c r="AR101" i="51"/>
  <c r="AH104" i="51"/>
  <c r="AI104" i="51"/>
  <c r="AJ104" i="51"/>
  <c r="AK104" i="51"/>
  <c r="AL104" i="51"/>
  <c r="AM104" i="51"/>
  <c r="AN104" i="51"/>
  <c r="AQ104" i="51"/>
  <c r="AR104" i="51"/>
  <c r="AG104" i="51"/>
  <c r="AG101" i="51"/>
  <c r="AG96" i="51"/>
  <c r="AG95" i="51"/>
  <c r="AG92" i="51"/>
  <c r="AG91" i="51"/>
  <c r="AG89" i="51"/>
  <c r="AG86" i="51"/>
  <c r="AG85" i="51"/>
  <c r="AG83" i="51"/>
  <c r="AG80" i="51"/>
  <c r="AG79" i="51"/>
  <c r="AG75" i="51"/>
  <c r="AG74" i="51"/>
  <c r="AG72" i="51"/>
  <c r="AG71" i="51"/>
  <c r="AG68" i="51"/>
  <c r="AG65" i="51"/>
  <c r="AG64" i="51"/>
  <c r="AG62" i="51"/>
  <c r="AG56" i="51"/>
  <c r="AG55" i="51"/>
  <c r="AG53" i="51"/>
  <c r="AG52" i="51"/>
  <c r="AG50" i="51"/>
  <c r="AG49" i="51"/>
  <c r="AG45" i="51"/>
  <c r="AG44" i="51"/>
  <c r="AG42" i="51"/>
  <c r="AG41" i="51"/>
  <c r="AG39" i="51"/>
  <c r="AG38" i="51"/>
  <c r="AG34" i="51"/>
  <c r="AG33" i="51"/>
  <c r="AG31" i="51"/>
  <c r="AG30" i="51"/>
  <c r="AG28" i="51"/>
  <c r="AG27" i="51"/>
  <c r="E17" i="47"/>
  <c r="AS42" i="52" l="1"/>
  <c r="AS38" i="52"/>
  <c r="AG43" i="52"/>
  <c r="AS44" i="52"/>
  <c r="AS39" i="52"/>
  <c r="AS45" i="52"/>
  <c r="AS41" i="52"/>
  <c r="E13" i="47"/>
  <c r="E14" i="47"/>
  <c r="E15" i="47"/>
  <c r="E16" i="47"/>
  <c r="E18" i="47"/>
  <c r="E19" i="47"/>
  <c r="E20" i="47"/>
  <c r="E21" i="47"/>
  <c r="E22" i="47"/>
  <c r="E12" i="47"/>
  <c r="G48" i="53"/>
  <c r="F48" i="53"/>
  <c r="F54" i="53"/>
  <c r="G54" i="53"/>
  <c r="H54" i="53"/>
  <c r="I54" i="53"/>
  <c r="J54" i="53"/>
  <c r="K54" i="53"/>
  <c r="L54" i="53"/>
  <c r="M54" i="53"/>
  <c r="N54" i="53"/>
  <c r="O54" i="53"/>
  <c r="P54" i="53"/>
  <c r="F55" i="53"/>
  <c r="G55" i="53"/>
  <c r="H55" i="53"/>
  <c r="I55" i="53"/>
  <c r="J55" i="53"/>
  <c r="K55" i="53"/>
  <c r="L55" i="53"/>
  <c r="M55" i="53"/>
  <c r="N55" i="53"/>
  <c r="O55" i="53"/>
  <c r="P55" i="53"/>
  <c r="F51" i="53"/>
  <c r="G51" i="53"/>
  <c r="H51" i="53"/>
  <c r="I51" i="53"/>
  <c r="J51" i="53"/>
  <c r="K51" i="53"/>
  <c r="L51" i="53"/>
  <c r="M51" i="53"/>
  <c r="N51" i="53"/>
  <c r="O51" i="53"/>
  <c r="P51" i="53"/>
  <c r="F52" i="53"/>
  <c r="G52" i="53"/>
  <c r="H52" i="53"/>
  <c r="I52" i="53"/>
  <c r="J52" i="53"/>
  <c r="K52" i="53"/>
  <c r="L52" i="53"/>
  <c r="M52" i="53"/>
  <c r="N52" i="53"/>
  <c r="O52" i="53"/>
  <c r="P52" i="53"/>
  <c r="E55" i="53"/>
  <c r="E54" i="53"/>
  <c r="E52" i="53"/>
  <c r="E51" i="53"/>
  <c r="O49" i="53"/>
  <c r="F49" i="53"/>
  <c r="G49" i="53"/>
  <c r="H49" i="53"/>
  <c r="I49" i="53"/>
  <c r="J49" i="53"/>
  <c r="K49" i="53"/>
  <c r="L49" i="53"/>
  <c r="M49" i="53"/>
  <c r="N49" i="53"/>
  <c r="P49" i="53"/>
  <c r="P47" i="53" s="1"/>
  <c r="E49" i="53"/>
  <c r="E47" i="53" s="1"/>
  <c r="H48" i="53"/>
  <c r="I48" i="53"/>
  <c r="J48" i="53"/>
  <c r="K48" i="53"/>
  <c r="L48" i="53"/>
  <c r="M48" i="53"/>
  <c r="N48" i="53"/>
  <c r="N47" i="53" s="1"/>
  <c r="O48" i="53"/>
  <c r="P48" i="53"/>
  <c r="O33" i="53"/>
  <c r="N33" i="53"/>
  <c r="M33" i="53"/>
  <c r="I33" i="53"/>
  <c r="G33" i="53"/>
  <c r="F33" i="53"/>
  <c r="K33" i="53"/>
  <c r="J33" i="53"/>
  <c r="AP32" i="51"/>
  <c r="AP29" i="51"/>
  <c r="AQ90" i="51"/>
  <c r="AQ40" i="51"/>
  <c r="E23" i="51"/>
  <c r="AS37" i="51"/>
  <c r="AS36" i="51"/>
  <c r="AO32" i="51"/>
  <c r="AG32" i="51"/>
  <c r="AS26" i="51"/>
  <c r="AS25" i="51"/>
  <c r="Q45" i="51"/>
  <c r="Q44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Q42" i="51"/>
  <c r="Q41" i="51"/>
  <c r="P40" i="51"/>
  <c r="O40" i="51"/>
  <c r="N40" i="51"/>
  <c r="M40" i="51"/>
  <c r="L40" i="51"/>
  <c r="K40" i="51"/>
  <c r="J40" i="51"/>
  <c r="I40" i="51"/>
  <c r="H40" i="51"/>
  <c r="G40" i="51"/>
  <c r="F40" i="51"/>
  <c r="E40" i="51"/>
  <c r="Q39" i="51"/>
  <c r="Q38" i="51"/>
  <c r="Q34" i="51"/>
  <c r="Q33" i="51"/>
  <c r="P32" i="51"/>
  <c r="O32" i="51"/>
  <c r="N32" i="51"/>
  <c r="M32" i="51"/>
  <c r="L32" i="51"/>
  <c r="K32" i="51"/>
  <c r="J32" i="51"/>
  <c r="I32" i="51"/>
  <c r="H32" i="51"/>
  <c r="G32" i="51"/>
  <c r="F32" i="51"/>
  <c r="E32" i="51"/>
  <c r="Q31" i="51"/>
  <c r="Q30" i="51"/>
  <c r="P29" i="51"/>
  <c r="O29" i="51"/>
  <c r="N29" i="51"/>
  <c r="M29" i="51"/>
  <c r="L29" i="51"/>
  <c r="K29" i="51"/>
  <c r="J29" i="51"/>
  <c r="I29" i="51"/>
  <c r="H29" i="51"/>
  <c r="G29" i="51"/>
  <c r="F29" i="51"/>
  <c r="E29" i="51"/>
  <c r="Q28" i="51"/>
  <c r="Q27" i="51"/>
  <c r="V105" i="51"/>
  <c r="V106" i="51" s="1"/>
  <c r="P23" i="51"/>
  <c r="L23" i="51"/>
  <c r="H23" i="51"/>
  <c r="O23" i="51"/>
  <c r="K23" i="51"/>
  <c r="G23" i="51"/>
  <c r="N23" i="51"/>
  <c r="F23" i="51"/>
  <c r="M23" i="51"/>
  <c r="J23" i="51"/>
  <c r="I23" i="51"/>
  <c r="Q27" i="53"/>
  <c r="Q26" i="53"/>
  <c r="Q25" i="53"/>
  <c r="Q24" i="53"/>
  <c r="Q23" i="53"/>
  <c r="Q22" i="53"/>
  <c r="Q21" i="53"/>
  <c r="Q20" i="53"/>
  <c r="D11" i="53"/>
  <c r="E10" i="32"/>
  <c r="E10" i="35"/>
  <c r="Q144" i="52"/>
  <c r="AQ142" i="52"/>
  <c r="AM142" i="52"/>
  <c r="AI142" i="52"/>
  <c r="Q141" i="52"/>
  <c r="AQ139" i="52"/>
  <c r="AM139" i="52"/>
  <c r="AI139" i="52"/>
  <c r="P138" i="52"/>
  <c r="O138" i="52"/>
  <c r="N138" i="52"/>
  <c r="M138" i="52"/>
  <c r="L138" i="52"/>
  <c r="K138" i="52"/>
  <c r="J138" i="52"/>
  <c r="I138" i="52"/>
  <c r="H138" i="52"/>
  <c r="G138" i="52"/>
  <c r="F138" i="52"/>
  <c r="E138" i="52"/>
  <c r="Q137" i="52"/>
  <c r="Q136" i="52"/>
  <c r="AK134" i="52"/>
  <c r="Q135" i="52"/>
  <c r="P134" i="52"/>
  <c r="O134" i="52"/>
  <c r="N134" i="52"/>
  <c r="M134" i="52"/>
  <c r="L134" i="52"/>
  <c r="K134" i="52"/>
  <c r="J134" i="52"/>
  <c r="I134" i="52"/>
  <c r="H134" i="52"/>
  <c r="G134" i="52"/>
  <c r="F134" i="52"/>
  <c r="E134" i="52"/>
  <c r="Q133" i="52"/>
  <c r="Q132" i="52"/>
  <c r="Q130" i="52"/>
  <c r="AO128" i="52"/>
  <c r="AK128" i="52"/>
  <c r="Q129" i="52"/>
  <c r="P128" i="52"/>
  <c r="O128" i="52"/>
  <c r="N128" i="52"/>
  <c r="M128" i="52"/>
  <c r="L128" i="52"/>
  <c r="K128" i="52"/>
  <c r="J128" i="52"/>
  <c r="I128" i="52"/>
  <c r="H128" i="52"/>
  <c r="G128" i="52"/>
  <c r="F128" i="52"/>
  <c r="E128" i="52"/>
  <c r="Q127" i="52"/>
  <c r="Q126" i="52"/>
  <c r="P125" i="52"/>
  <c r="O125" i="52"/>
  <c r="N125" i="52"/>
  <c r="M125" i="52"/>
  <c r="L125" i="52"/>
  <c r="K125" i="52"/>
  <c r="J125" i="52"/>
  <c r="I125" i="52"/>
  <c r="H125" i="52"/>
  <c r="G125" i="52"/>
  <c r="F125" i="52"/>
  <c r="E125" i="52"/>
  <c r="Q124" i="52"/>
  <c r="Q123" i="52"/>
  <c r="P122" i="52"/>
  <c r="O122" i="52"/>
  <c r="N122" i="52"/>
  <c r="M122" i="52"/>
  <c r="L122" i="52"/>
  <c r="K122" i="52"/>
  <c r="J122" i="52"/>
  <c r="I122" i="52"/>
  <c r="H122" i="52"/>
  <c r="G122" i="52"/>
  <c r="F122" i="52"/>
  <c r="E122" i="52"/>
  <c r="Q119" i="52"/>
  <c r="Q117" i="52"/>
  <c r="Q116" i="52"/>
  <c r="AK114" i="52"/>
  <c r="Q115" i="52"/>
  <c r="P114" i="52"/>
  <c r="O114" i="52"/>
  <c r="N114" i="52"/>
  <c r="M114" i="52"/>
  <c r="L114" i="52"/>
  <c r="K114" i="52"/>
  <c r="J114" i="52"/>
  <c r="I114" i="52"/>
  <c r="H114" i="52"/>
  <c r="G114" i="52"/>
  <c r="F114" i="52"/>
  <c r="E114" i="52"/>
  <c r="Q112" i="52"/>
  <c r="Q109" i="52"/>
  <c r="Q108" i="52"/>
  <c r="P107" i="52"/>
  <c r="O107" i="52"/>
  <c r="N107" i="52"/>
  <c r="M107" i="52"/>
  <c r="L107" i="52"/>
  <c r="K107" i="52"/>
  <c r="J107" i="52"/>
  <c r="I107" i="52"/>
  <c r="H107" i="52"/>
  <c r="G107" i="52"/>
  <c r="F107" i="52"/>
  <c r="E107" i="52"/>
  <c r="Q106" i="52"/>
  <c r="Q105" i="52"/>
  <c r="Q104" i="52"/>
  <c r="Q103" i="52"/>
  <c r="P102" i="52"/>
  <c r="O102" i="52"/>
  <c r="N102" i="52"/>
  <c r="M102" i="52"/>
  <c r="L102" i="52"/>
  <c r="K102" i="52"/>
  <c r="J102" i="52"/>
  <c r="I102" i="52"/>
  <c r="H102" i="52"/>
  <c r="G102" i="52"/>
  <c r="F102" i="52"/>
  <c r="E102" i="52"/>
  <c r="Q101" i="52"/>
  <c r="Q100" i="52"/>
  <c r="Q99" i="52"/>
  <c r="Q98" i="52"/>
  <c r="P97" i="52"/>
  <c r="O97" i="52"/>
  <c r="O96" i="52" s="1"/>
  <c r="N97" i="52"/>
  <c r="M97" i="52"/>
  <c r="M96" i="52" s="1"/>
  <c r="L97" i="52"/>
  <c r="L96" i="52" s="1"/>
  <c r="K97" i="52"/>
  <c r="J97" i="52"/>
  <c r="I97" i="52"/>
  <c r="I96" i="52" s="1"/>
  <c r="H97" i="52"/>
  <c r="H96" i="52" s="1"/>
  <c r="G97" i="52"/>
  <c r="F97" i="52"/>
  <c r="E97" i="52"/>
  <c r="E96" i="52" s="1"/>
  <c r="Q94" i="52"/>
  <c r="Q92" i="52"/>
  <c r="Q91" i="52"/>
  <c r="Q90" i="52"/>
  <c r="Q89" i="52"/>
  <c r="AP87" i="52"/>
  <c r="AP84" i="52" s="1"/>
  <c r="Q88" i="52"/>
  <c r="P87" i="52"/>
  <c r="O87" i="52"/>
  <c r="N87" i="52"/>
  <c r="M87" i="52"/>
  <c r="L87" i="52"/>
  <c r="K87" i="52"/>
  <c r="J87" i="52"/>
  <c r="I87" i="52"/>
  <c r="H87" i="52"/>
  <c r="G87" i="52"/>
  <c r="F87" i="52"/>
  <c r="E87" i="52"/>
  <c r="Q85" i="52"/>
  <c r="Q80" i="52"/>
  <c r="Q79" i="52"/>
  <c r="P78" i="52"/>
  <c r="O78" i="52"/>
  <c r="N78" i="52"/>
  <c r="M78" i="52"/>
  <c r="L78" i="52"/>
  <c r="K78" i="52"/>
  <c r="J78" i="52"/>
  <c r="I78" i="52"/>
  <c r="H78" i="52"/>
  <c r="G78" i="52"/>
  <c r="F78" i="52"/>
  <c r="E78" i="52"/>
  <c r="Q77" i="52"/>
  <c r="Q76" i="52"/>
  <c r="P75" i="52"/>
  <c r="P70" i="52" s="1"/>
  <c r="O75" i="52"/>
  <c r="O70" i="52" s="1"/>
  <c r="N75" i="52"/>
  <c r="N70" i="52" s="1"/>
  <c r="M75" i="52"/>
  <c r="M70" i="52" s="1"/>
  <c r="L75" i="52"/>
  <c r="L70" i="52" s="1"/>
  <c r="K75" i="52"/>
  <c r="K70" i="52" s="1"/>
  <c r="J75" i="52"/>
  <c r="J70" i="52" s="1"/>
  <c r="I75" i="52"/>
  <c r="I70" i="52" s="1"/>
  <c r="H75" i="52"/>
  <c r="H70" i="52" s="1"/>
  <c r="G75" i="52"/>
  <c r="G70" i="52" s="1"/>
  <c r="F75" i="52"/>
  <c r="F70" i="52" s="1"/>
  <c r="E75" i="52"/>
  <c r="Q74" i="52"/>
  <c r="Q73" i="52"/>
  <c r="Q68" i="52"/>
  <c r="Q67" i="52"/>
  <c r="Q65" i="52"/>
  <c r="Q64" i="52"/>
  <c r="F46" i="52"/>
  <c r="Q63" i="52"/>
  <c r="Q62" i="52"/>
  <c r="Q61" i="52"/>
  <c r="Q57" i="52"/>
  <c r="Q56" i="52"/>
  <c r="Q54" i="52"/>
  <c r="Q53" i="52"/>
  <c r="P46" i="52"/>
  <c r="P69" i="52" s="1"/>
  <c r="L46" i="52"/>
  <c r="L69" i="52" s="1"/>
  <c r="Q51" i="52"/>
  <c r="Q50" i="52"/>
  <c r="K46" i="52"/>
  <c r="Q45" i="52"/>
  <c r="Q44" i="52"/>
  <c r="Q42" i="52"/>
  <c r="Q41" i="52"/>
  <c r="P35" i="52"/>
  <c r="O35" i="52"/>
  <c r="M35" i="52"/>
  <c r="L35" i="52"/>
  <c r="K35" i="52"/>
  <c r="J35" i="52"/>
  <c r="I35" i="52"/>
  <c r="G35" i="52"/>
  <c r="F35" i="52"/>
  <c r="E35" i="52"/>
  <c r="Q39" i="52"/>
  <c r="Q38" i="52"/>
  <c r="N35" i="52"/>
  <c r="B10" i="15"/>
  <c r="F84" i="15"/>
  <c r="D84" i="15"/>
  <c r="G83" i="15"/>
  <c r="H83" i="15" s="1"/>
  <c r="G82" i="15"/>
  <c r="G81" i="15"/>
  <c r="H81" i="15" s="1"/>
  <c r="G78" i="15"/>
  <c r="H78" i="15" s="1"/>
  <c r="G77" i="15"/>
  <c r="H77" i="15" s="1"/>
  <c r="G70" i="15"/>
  <c r="H70" i="15" s="1"/>
  <c r="F69" i="15"/>
  <c r="G68" i="15"/>
  <c r="H68" i="15" s="1"/>
  <c r="G67" i="15"/>
  <c r="H67" i="15"/>
  <c r="G60" i="15"/>
  <c r="H60" i="15" s="1"/>
  <c r="F59" i="15"/>
  <c r="D59" i="15"/>
  <c r="G58" i="15"/>
  <c r="H58" i="15" s="1"/>
  <c r="G57" i="15"/>
  <c r="H57" i="15" s="1"/>
  <c r="G50" i="15"/>
  <c r="H50" i="15" s="1"/>
  <c r="F49" i="15"/>
  <c r="D49" i="15"/>
  <c r="G48" i="15"/>
  <c r="H48" i="15" s="1"/>
  <c r="G47" i="15"/>
  <c r="H47" i="15" s="1"/>
  <c r="G40" i="15"/>
  <c r="F39" i="15"/>
  <c r="D39" i="15"/>
  <c r="G37" i="15"/>
  <c r="H37" i="15" s="1"/>
  <c r="G36" i="15"/>
  <c r="H36" i="15" s="1"/>
  <c r="G29" i="15"/>
  <c r="F28" i="15"/>
  <c r="D28" i="15"/>
  <c r="G27" i="15"/>
  <c r="H27" i="15" s="1"/>
  <c r="G26" i="15"/>
  <c r="H26" i="15" s="1"/>
  <c r="G19" i="15"/>
  <c r="D18" i="15"/>
  <c r="E75" i="32"/>
  <c r="AX75" i="32" s="1"/>
  <c r="E71" i="32"/>
  <c r="AX71" i="32" s="1"/>
  <c r="E64" i="32"/>
  <c r="E57" i="32"/>
  <c r="AX57" i="32" s="1"/>
  <c r="E52" i="32"/>
  <c r="AX52" i="32" s="1"/>
  <c r="E45" i="32"/>
  <c r="E41" i="32"/>
  <c r="E28" i="32"/>
  <c r="E20" i="32" s="1"/>
  <c r="AX20" i="32" s="1"/>
  <c r="E14" i="32"/>
  <c r="E11" i="32" s="1"/>
  <c r="D11" i="51"/>
  <c r="B17" i="51" s="1"/>
  <c r="Q104" i="51"/>
  <c r="AS103" i="51"/>
  <c r="AS102" i="51"/>
  <c r="Q101" i="51"/>
  <c r="AS100" i="51"/>
  <c r="AS99" i="51"/>
  <c r="P98" i="51"/>
  <c r="O98" i="51"/>
  <c r="N98" i="51"/>
  <c r="M98" i="51"/>
  <c r="L98" i="51"/>
  <c r="K98" i="51"/>
  <c r="J98" i="51"/>
  <c r="I98" i="51"/>
  <c r="H98" i="51"/>
  <c r="G98" i="51"/>
  <c r="F98" i="51"/>
  <c r="E98" i="51"/>
  <c r="Q96" i="51"/>
  <c r="Q95" i="51"/>
  <c r="AS94" i="51"/>
  <c r="P93" i="51"/>
  <c r="O93" i="51"/>
  <c r="N93" i="51"/>
  <c r="M93" i="51"/>
  <c r="L93" i="51"/>
  <c r="K93" i="51"/>
  <c r="J93" i="51"/>
  <c r="I93" i="51"/>
  <c r="H93" i="51"/>
  <c r="G93" i="51"/>
  <c r="F93" i="51"/>
  <c r="E93" i="51"/>
  <c r="Q92" i="51"/>
  <c r="Q91" i="51"/>
  <c r="P90" i="51"/>
  <c r="P87" i="51" s="1"/>
  <c r="O90" i="51"/>
  <c r="O87" i="51" s="1"/>
  <c r="N90" i="51"/>
  <c r="N87" i="51" s="1"/>
  <c r="M90" i="51"/>
  <c r="M87" i="51" s="1"/>
  <c r="L90" i="51"/>
  <c r="L87" i="51" s="1"/>
  <c r="K90" i="51"/>
  <c r="K87" i="51" s="1"/>
  <c r="J90" i="51"/>
  <c r="J87" i="51" s="1"/>
  <c r="I90" i="51"/>
  <c r="I87" i="51" s="1"/>
  <c r="H90" i="51"/>
  <c r="H87" i="51" s="1"/>
  <c r="G90" i="51"/>
  <c r="G87" i="51" s="1"/>
  <c r="F90" i="51"/>
  <c r="F87" i="51" s="1"/>
  <c r="E90" i="51"/>
  <c r="E87" i="51" s="1"/>
  <c r="Q89" i="51"/>
  <c r="AS88" i="51"/>
  <c r="Q86" i="51"/>
  <c r="Q85" i="51"/>
  <c r="P84" i="51"/>
  <c r="P81" i="51" s="1"/>
  <c r="O84" i="51"/>
  <c r="O81" i="51" s="1"/>
  <c r="N84" i="51"/>
  <c r="N81" i="51" s="1"/>
  <c r="M84" i="51"/>
  <c r="M81" i="51" s="1"/>
  <c r="L84" i="51"/>
  <c r="L81" i="51" s="1"/>
  <c r="K84" i="51"/>
  <c r="K81" i="51" s="1"/>
  <c r="J84" i="51"/>
  <c r="J81" i="51" s="1"/>
  <c r="I84" i="51"/>
  <c r="I81" i="51" s="1"/>
  <c r="H84" i="51"/>
  <c r="H81" i="51" s="1"/>
  <c r="G84" i="51"/>
  <c r="G81" i="51" s="1"/>
  <c r="F84" i="51"/>
  <c r="F81" i="51" s="1"/>
  <c r="E84" i="51"/>
  <c r="E81" i="51" s="1"/>
  <c r="AS82" i="51"/>
  <c r="Q80" i="51"/>
  <c r="AS78" i="51"/>
  <c r="P77" i="51"/>
  <c r="O77" i="51"/>
  <c r="N77" i="51"/>
  <c r="M77" i="51"/>
  <c r="L77" i="51"/>
  <c r="K77" i="51"/>
  <c r="J77" i="51"/>
  <c r="I77" i="51"/>
  <c r="H77" i="51"/>
  <c r="G77" i="51"/>
  <c r="F77" i="51"/>
  <c r="E77" i="51"/>
  <c r="Q75" i="51"/>
  <c r="Q74" i="51"/>
  <c r="P73" i="51"/>
  <c r="O73" i="51"/>
  <c r="N73" i="51"/>
  <c r="M73" i="51"/>
  <c r="L73" i="51"/>
  <c r="K73" i="51"/>
  <c r="J73" i="51"/>
  <c r="I73" i="51"/>
  <c r="H73" i="51"/>
  <c r="G73" i="51"/>
  <c r="F73" i="51"/>
  <c r="E73" i="51"/>
  <c r="Q72" i="51"/>
  <c r="Q71" i="51"/>
  <c r="P70" i="51"/>
  <c r="O70" i="51"/>
  <c r="N70" i="51"/>
  <c r="M70" i="51"/>
  <c r="L70" i="51"/>
  <c r="K70" i="51"/>
  <c r="J70" i="51"/>
  <c r="I70" i="51"/>
  <c r="H70" i="51"/>
  <c r="G70" i="51"/>
  <c r="F70" i="51"/>
  <c r="E70" i="51"/>
  <c r="AS67" i="51"/>
  <c r="Q65" i="51"/>
  <c r="Q64" i="51"/>
  <c r="P63" i="51"/>
  <c r="P60" i="51" s="1"/>
  <c r="O63" i="51"/>
  <c r="O60" i="51" s="1"/>
  <c r="N63" i="51"/>
  <c r="N60" i="51" s="1"/>
  <c r="M63" i="51"/>
  <c r="M60" i="51" s="1"/>
  <c r="L63" i="51"/>
  <c r="L60" i="51" s="1"/>
  <c r="K63" i="51"/>
  <c r="K60" i="51" s="1"/>
  <c r="J63" i="51"/>
  <c r="J60" i="51" s="1"/>
  <c r="I63" i="51"/>
  <c r="I60" i="51" s="1"/>
  <c r="H63" i="51"/>
  <c r="H60" i="51" s="1"/>
  <c r="G63" i="51"/>
  <c r="G60" i="51" s="1"/>
  <c r="F63" i="51"/>
  <c r="F60" i="51" s="1"/>
  <c r="E63" i="51"/>
  <c r="E60" i="51" s="1"/>
  <c r="AS61" i="51"/>
  <c r="AS57" i="51"/>
  <c r="Q56" i="51"/>
  <c r="Q55" i="51"/>
  <c r="P54" i="51"/>
  <c r="O54" i="51"/>
  <c r="N54" i="51"/>
  <c r="M54" i="51"/>
  <c r="L54" i="51"/>
  <c r="K54" i="51"/>
  <c r="J54" i="51"/>
  <c r="I54" i="51"/>
  <c r="H54" i="51"/>
  <c r="G54" i="51"/>
  <c r="F54" i="51"/>
  <c r="E54" i="51"/>
  <c r="Q53" i="51"/>
  <c r="Q52" i="51"/>
  <c r="P51" i="51"/>
  <c r="O51" i="51"/>
  <c r="N51" i="51"/>
  <c r="M51" i="51"/>
  <c r="L51" i="51"/>
  <c r="K51" i="51"/>
  <c r="J51" i="51"/>
  <c r="I51" i="51"/>
  <c r="H51" i="51"/>
  <c r="G51" i="51"/>
  <c r="F51" i="51"/>
  <c r="E51" i="51"/>
  <c r="Q50" i="51"/>
  <c r="Q49" i="51"/>
  <c r="AS48" i="51"/>
  <c r="AS47" i="51"/>
  <c r="P9" i="32"/>
  <c r="AK9" i="32" s="1"/>
  <c r="Q37" i="46"/>
  <c r="Q36" i="46"/>
  <c r="Q35" i="46"/>
  <c r="Q34" i="46"/>
  <c r="Q33" i="46"/>
  <c r="Q32" i="46"/>
  <c r="Q30" i="46"/>
  <c r="Q29" i="46"/>
  <c r="Q28" i="46"/>
  <c r="Q27" i="46"/>
  <c r="Q26" i="46"/>
  <c r="Q24" i="46"/>
  <c r="Q23" i="46"/>
  <c r="Q22" i="46"/>
  <c r="Q21" i="46"/>
  <c r="Q20" i="46"/>
  <c r="Q19" i="46"/>
  <c r="Q17" i="46"/>
  <c r="Q16" i="46"/>
  <c r="Q15" i="46"/>
  <c r="Q14" i="46"/>
  <c r="Q13" i="46"/>
  <c r="P31" i="46"/>
  <c r="P25" i="46" s="1"/>
  <c r="O31" i="46"/>
  <c r="O25" i="46" s="1"/>
  <c r="N31" i="46"/>
  <c r="N25" i="46"/>
  <c r="M31" i="46"/>
  <c r="M25" i="46" s="1"/>
  <c r="L31" i="46"/>
  <c r="L25" i="46" s="1"/>
  <c r="K31" i="46"/>
  <c r="K25" i="46" s="1"/>
  <c r="J31" i="46"/>
  <c r="J25" i="46" s="1"/>
  <c r="I31" i="46"/>
  <c r="I25" i="46" s="1"/>
  <c r="H31" i="46"/>
  <c r="H25" i="46" s="1"/>
  <c r="G31" i="46"/>
  <c r="G25" i="46" s="1"/>
  <c r="F31" i="46"/>
  <c r="F25" i="46" s="1"/>
  <c r="P18" i="46"/>
  <c r="P12" i="46" s="1"/>
  <c r="O18" i="46"/>
  <c r="O12" i="46" s="1"/>
  <c r="O38" i="46" s="1"/>
  <c r="N18" i="46"/>
  <c r="N12" i="46" s="1"/>
  <c r="M18" i="46"/>
  <c r="M12" i="46" s="1"/>
  <c r="M38" i="46" s="1"/>
  <c r="L18" i="46"/>
  <c r="L12" i="46" s="1"/>
  <c r="L38" i="46" s="1"/>
  <c r="L22" i="45"/>
  <c r="L12" i="45" s="1"/>
  <c r="L34" i="45" s="1"/>
  <c r="K18" i="46"/>
  <c r="K12" i="46" s="1"/>
  <c r="J18" i="46"/>
  <c r="J12" i="46" s="1"/>
  <c r="I18" i="46"/>
  <c r="I12" i="46" s="1"/>
  <c r="H18" i="46"/>
  <c r="H12" i="46" s="1"/>
  <c r="G18" i="46"/>
  <c r="G12" i="46" s="1"/>
  <c r="G38" i="46" s="1"/>
  <c r="F18" i="46"/>
  <c r="F12" i="46" s="1"/>
  <c r="D13" i="50"/>
  <c r="P15" i="50"/>
  <c r="P12" i="50"/>
  <c r="D10" i="48"/>
  <c r="C24" i="48"/>
  <c r="C21" i="48"/>
  <c r="B10" i="46"/>
  <c r="B10" i="45"/>
  <c r="P33" i="45"/>
  <c r="P23" i="45" s="1"/>
  <c r="O33" i="45"/>
  <c r="O23" i="45" s="1"/>
  <c r="N33" i="45"/>
  <c r="N23" i="45" s="1"/>
  <c r="M33" i="45"/>
  <c r="M23" i="45" s="1"/>
  <c r="L33" i="45"/>
  <c r="L23" i="45" s="1"/>
  <c r="K23" i="45"/>
  <c r="J33" i="45"/>
  <c r="I33" i="45"/>
  <c r="I23" i="45" s="1"/>
  <c r="H33" i="45"/>
  <c r="H23" i="45" s="1"/>
  <c r="G23" i="45"/>
  <c r="F23" i="45"/>
  <c r="Q32" i="45"/>
  <c r="Q26" i="45"/>
  <c r="Q25" i="45"/>
  <c r="Q24" i="45"/>
  <c r="C32" i="45"/>
  <c r="C26" i="45"/>
  <c r="C25" i="45"/>
  <c r="E11" i="35"/>
  <c r="E25" i="48"/>
  <c r="P24" i="48"/>
  <c r="P25" i="48" s="1"/>
  <c r="O24" i="48"/>
  <c r="O25" i="48" s="1"/>
  <c r="N24" i="48"/>
  <c r="N25" i="48" s="1"/>
  <c r="M24" i="48"/>
  <c r="M25" i="48" s="1"/>
  <c r="L24" i="48"/>
  <c r="L25" i="48" s="1"/>
  <c r="K24" i="48"/>
  <c r="K25" i="48" s="1"/>
  <c r="J24" i="48"/>
  <c r="J25" i="48" s="1"/>
  <c r="I24" i="48"/>
  <c r="I25" i="48" s="1"/>
  <c r="H24" i="48"/>
  <c r="H25" i="48" s="1"/>
  <c r="G24" i="48"/>
  <c r="G25" i="48" s="1"/>
  <c r="F24" i="48"/>
  <c r="F25" i="48" s="1"/>
  <c r="Q23" i="48"/>
  <c r="Q21" i="45"/>
  <c r="Q15" i="45"/>
  <c r="Q14" i="45"/>
  <c r="Q13" i="45"/>
  <c r="AC48" i="32"/>
  <c r="AX11" i="32"/>
  <c r="AW11" i="32"/>
  <c r="AV11" i="32"/>
  <c r="AU11" i="32"/>
  <c r="AT11" i="32"/>
  <c r="AS11" i="32"/>
  <c r="AR11" i="32"/>
  <c r="AQ11" i="32"/>
  <c r="AP11" i="32"/>
  <c r="AN11" i="32"/>
  <c r="AC11" i="32"/>
  <c r="AB11" i="32"/>
  <c r="AA11" i="32"/>
  <c r="Z11" i="32"/>
  <c r="Y11" i="32"/>
  <c r="X11" i="32"/>
  <c r="W11" i="32"/>
  <c r="V11" i="32"/>
  <c r="U11" i="32"/>
  <c r="S11" i="32"/>
  <c r="AK10" i="32"/>
  <c r="P10" i="32"/>
  <c r="AY9" i="32"/>
  <c r="AD9" i="32"/>
  <c r="W77" i="32"/>
  <c r="X77" i="32" s="1"/>
  <c r="AE77" i="32" s="1"/>
  <c r="W73" i="32"/>
  <c r="X73" i="32" s="1"/>
  <c r="AE73" i="32" s="1"/>
  <c r="W66" i="32"/>
  <c r="X66" i="32" s="1"/>
  <c r="AE66" i="32" s="1"/>
  <c r="W55" i="32"/>
  <c r="X55" i="32" s="1"/>
  <c r="AE55" i="32" s="1"/>
  <c r="W44" i="32"/>
  <c r="X44" i="32" s="1"/>
  <c r="AE44" i="32" s="1"/>
  <c r="W31" i="32"/>
  <c r="X31" i="32" s="1"/>
  <c r="AE31" i="32" s="1"/>
  <c r="W19" i="32"/>
  <c r="X19" i="32"/>
  <c r="AE19" i="32" s="1"/>
  <c r="W17" i="32"/>
  <c r="X17" i="32" s="1"/>
  <c r="AE17" i="32" s="1"/>
  <c r="D13" i="35"/>
  <c r="AV82" i="32"/>
  <c r="BA82" i="32" s="1"/>
  <c r="AX9" i="32"/>
  <c r="AR82" i="32"/>
  <c r="AU9" i="32"/>
  <c r="AQ9" i="32"/>
  <c r="AV81" i="32"/>
  <c r="AR81" i="32"/>
  <c r="AV80" i="32"/>
  <c r="BA80" i="32" s="1"/>
  <c r="AR80" i="32"/>
  <c r="AV79" i="32"/>
  <c r="BA79" i="32" s="1"/>
  <c r="AR79" i="32"/>
  <c r="AS79" i="32" s="1"/>
  <c r="AZ79" i="32" s="1"/>
  <c r="AV78" i="32"/>
  <c r="BA78" i="32" s="1"/>
  <c r="AR78" i="32"/>
  <c r="AV77" i="32"/>
  <c r="BA77" i="32" s="1"/>
  <c r="AR77" i="32"/>
  <c r="AV76" i="32"/>
  <c r="AR76" i="32"/>
  <c r="AV75" i="32"/>
  <c r="BA75" i="32" s="1"/>
  <c r="AR75" i="32"/>
  <c r="AV74" i="32"/>
  <c r="AR74" i="32"/>
  <c r="AV73" i="32"/>
  <c r="BA73" i="32" s="1"/>
  <c r="AR73" i="32"/>
  <c r="AX76" i="32"/>
  <c r="AV72" i="32"/>
  <c r="AR72" i="32"/>
  <c r="AV71" i="32"/>
  <c r="BA71" i="32" s="1"/>
  <c r="AR71" i="32"/>
  <c r="AV70" i="32"/>
  <c r="BA70" i="32" s="1"/>
  <c r="AR70" i="32"/>
  <c r="AV69" i="32"/>
  <c r="AR69" i="32"/>
  <c r="AV68" i="32"/>
  <c r="BA68" i="32" s="1"/>
  <c r="AR68" i="32"/>
  <c r="AV67" i="32"/>
  <c r="AR67" i="32"/>
  <c r="AV66" i="32"/>
  <c r="AR66" i="32"/>
  <c r="AV65" i="32"/>
  <c r="AR65" i="32"/>
  <c r="AV63" i="32"/>
  <c r="AR63" i="32"/>
  <c r="AX72" i="32"/>
  <c r="AV62" i="32"/>
  <c r="AR62" i="32"/>
  <c r="AV61" i="32"/>
  <c r="AW61" i="32" s="1"/>
  <c r="BB61" i="32" s="1"/>
  <c r="AR61" i="32"/>
  <c r="AV60" i="32"/>
  <c r="AR60" i="32"/>
  <c r="AX68" i="32"/>
  <c r="AV83" i="32"/>
  <c r="AV58" i="32"/>
  <c r="AR58" i="32"/>
  <c r="AC66" i="32"/>
  <c r="AX65" i="32"/>
  <c r="AV57" i="32"/>
  <c r="AR57" i="32"/>
  <c r="AX63" i="32"/>
  <c r="AC62" i="32"/>
  <c r="AV56" i="32"/>
  <c r="BA56" i="32" s="1"/>
  <c r="AR56" i="32"/>
  <c r="AX61" i="32"/>
  <c r="AV55" i="32"/>
  <c r="BA55" i="32" s="1"/>
  <c r="AR55" i="32"/>
  <c r="AX83" i="32"/>
  <c r="AV54" i="32"/>
  <c r="BA54" i="32" s="1"/>
  <c r="AR54" i="32"/>
  <c r="AX58" i="32"/>
  <c r="AV53" i="32"/>
  <c r="BA53" i="32" s="1"/>
  <c r="AR53" i="32"/>
  <c r="AV52" i="32"/>
  <c r="AR52" i="32"/>
  <c r="AC57" i="32"/>
  <c r="AV51" i="32"/>
  <c r="AR51" i="32"/>
  <c r="AV48" i="32"/>
  <c r="AR48" i="32"/>
  <c r="AV47" i="32"/>
  <c r="BA47" i="32" s="1"/>
  <c r="AR47" i="32"/>
  <c r="AV46" i="32"/>
  <c r="BA46" i="32" s="1"/>
  <c r="AR46" i="32"/>
  <c r="AV45" i="32"/>
  <c r="BA45" i="32" s="1"/>
  <c r="AR45" i="32"/>
  <c r="AV44" i="32"/>
  <c r="BA44" i="32" s="1"/>
  <c r="AR44" i="32"/>
  <c r="AX54" i="32"/>
  <c r="AV43" i="32"/>
  <c r="BA43" i="32" s="1"/>
  <c r="AR43" i="32"/>
  <c r="AV41" i="32"/>
  <c r="BA41" i="32" s="1"/>
  <c r="AR41" i="32"/>
  <c r="AV40" i="32"/>
  <c r="AR40" i="32"/>
  <c r="AV39" i="32"/>
  <c r="AR39" i="32"/>
  <c r="AC47" i="32"/>
  <c r="AV38" i="32"/>
  <c r="AR38" i="32"/>
  <c r="AS38" i="32" s="1"/>
  <c r="AZ38" i="32" s="1"/>
  <c r="AX46" i="32"/>
  <c r="AV37" i="32"/>
  <c r="AR37" i="32"/>
  <c r="AV36" i="32"/>
  <c r="AW36" i="32" s="1"/>
  <c r="BB36" i="32" s="1"/>
  <c r="AR36" i="32"/>
  <c r="AV35" i="32"/>
  <c r="BA35" i="32" s="1"/>
  <c r="AR35" i="32"/>
  <c r="AV34" i="32"/>
  <c r="AR34" i="32"/>
  <c r="AV33" i="32"/>
  <c r="AR33" i="32"/>
  <c r="AV32" i="32"/>
  <c r="BA32" i="32" s="1"/>
  <c r="AR32" i="32"/>
  <c r="AV31" i="32"/>
  <c r="BA31" i="32" s="1"/>
  <c r="AR31" i="32"/>
  <c r="AV30" i="32"/>
  <c r="BA30" i="32" s="1"/>
  <c r="AR30" i="32"/>
  <c r="AC38" i="32"/>
  <c r="AV29" i="32"/>
  <c r="AR29" i="32"/>
  <c r="AX37" i="32"/>
  <c r="AV28" i="32"/>
  <c r="BA28" i="32" s="1"/>
  <c r="AR28" i="32"/>
  <c r="AV27" i="32"/>
  <c r="BA27" i="32" s="1"/>
  <c r="AR27" i="32"/>
  <c r="AV26" i="32"/>
  <c r="AR26" i="32"/>
  <c r="AV25" i="32"/>
  <c r="AR25" i="32"/>
  <c r="AS25" i="32" s="1"/>
  <c r="AZ25" i="32" s="1"/>
  <c r="AV24" i="32"/>
  <c r="BA24" i="32" s="1"/>
  <c r="AR24" i="32"/>
  <c r="AR23" i="32" s="1"/>
  <c r="AV20" i="32"/>
  <c r="BA20" i="32" s="1"/>
  <c r="AR20" i="32"/>
  <c r="AX27" i="32"/>
  <c r="AC25" i="32"/>
  <c r="AX25" i="32"/>
  <c r="AV19" i="32"/>
  <c r="AR19" i="32"/>
  <c r="AV18" i="32"/>
  <c r="AR18" i="32"/>
  <c r="AS18" i="32" s="1"/>
  <c r="AZ18" i="32" s="1"/>
  <c r="AV17" i="32"/>
  <c r="AR17" i="32"/>
  <c r="AV16" i="32"/>
  <c r="BA16" i="32" s="1"/>
  <c r="AR16" i="32"/>
  <c r="AX19" i="32"/>
  <c r="AX16" i="32"/>
  <c r="AA82" i="32"/>
  <c r="AB82" i="32" s="1"/>
  <c r="AG82" i="32" s="1"/>
  <c r="Z82" i="32"/>
  <c r="W82" i="32"/>
  <c r="X82" i="32" s="1"/>
  <c r="AE82" i="32" s="1"/>
  <c r="V82" i="32"/>
  <c r="T82" i="32"/>
  <c r="AD82" i="32" s="1"/>
  <c r="AA81" i="32"/>
  <c r="AB81" i="32" s="1"/>
  <c r="AG81" i="32" s="1"/>
  <c r="Z81" i="32"/>
  <c r="W81" i="32"/>
  <c r="X81" i="32" s="1"/>
  <c r="AE81" i="32" s="1"/>
  <c r="V81" i="32"/>
  <c r="T81" i="32"/>
  <c r="AD81" i="32" s="1"/>
  <c r="AA80" i="32"/>
  <c r="AB80" i="32" s="1"/>
  <c r="AG80" i="32" s="1"/>
  <c r="Z80" i="32"/>
  <c r="W80" i="32"/>
  <c r="X80" i="32" s="1"/>
  <c r="AE80" i="32" s="1"/>
  <c r="V80" i="32"/>
  <c r="T80" i="32"/>
  <c r="AD80" i="32" s="1"/>
  <c r="AA79" i="32"/>
  <c r="AF79" i="32" s="1"/>
  <c r="Z79" i="32"/>
  <c r="W79" i="32"/>
  <c r="X79" i="32" s="1"/>
  <c r="AE79" i="32" s="1"/>
  <c r="V79" i="32"/>
  <c r="T79" i="32"/>
  <c r="AD79" i="32" s="1"/>
  <c r="AA78" i="32"/>
  <c r="Z78" i="32"/>
  <c r="W78" i="32"/>
  <c r="X78" i="32" s="1"/>
  <c r="AE78" i="32" s="1"/>
  <c r="V78" i="32"/>
  <c r="T78" i="32"/>
  <c r="AD78" i="32" s="1"/>
  <c r="AA77" i="32"/>
  <c r="AB77" i="32" s="1"/>
  <c r="AG77" i="32" s="1"/>
  <c r="Z77" i="32"/>
  <c r="V77" i="32"/>
  <c r="T77" i="32"/>
  <c r="AD77" i="32" s="1"/>
  <c r="AA76" i="32"/>
  <c r="Z76" i="32"/>
  <c r="W76" i="32"/>
  <c r="X76" i="32" s="1"/>
  <c r="AE76" i="32" s="1"/>
  <c r="V76" i="32"/>
  <c r="T76" i="32"/>
  <c r="AD76" i="32" s="1"/>
  <c r="AC81" i="32"/>
  <c r="AC80" i="32"/>
  <c r="AA75" i="32"/>
  <c r="AB75" i="32" s="1"/>
  <c r="AG75" i="32" s="1"/>
  <c r="Z75" i="32"/>
  <c r="W75" i="32"/>
  <c r="X75" i="32" s="1"/>
  <c r="AE75" i="32" s="1"/>
  <c r="V75" i="32"/>
  <c r="T75" i="32"/>
  <c r="AD75" i="32" s="1"/>
  <c r="AA74" i="32"/>
  <c r="AB74" i="32"/>
  <c r="AG74" i="32" s="1"/>
  <c r="Z74" i="32"/>
  <c r="W74" i="32"/>
  <c r="X74" i="32" s="1"/>
  <c r="AE74" i="32" s="1"/>
  <c r="V74" i="32"/>
  <c r="T74" i="32"/>
  <c r="AD74" i="32" s="1"/>
  <c r="AA73" i="32"/>
  <c r="AF73" i="32" s="1"/>
  <c r="Z73" i="32"/>
  <c r="V73" i="32"/>
  <c r="T73" i="32"/>
  <c r="AD73" i="32" s="1"/>
  <c r="AA72" i="32"/>
  <c r="AF72" i="32" s="1"/>
  <c r="Z72" i="32"/>
  <c r="W72" i="32"/>
  <c r="X72" i="32" s="1"/>
  <c r="AE72" i="32" s="1"/>
  <c r="V72" i="32"/>
  <c r="T72" i="32"/>
  <c r="AD72" i="32" s="1"/>
  <c r="AA71" i="32"/>
  <c r="AB71" i="32" s="1"/>
  <c r="AG71" i="32" s="1"/>
  <c r="Z71" i="32"/>
  <c r="W71" i="32"/>
  <c r="X71" i="32" s="1"/>
  <c r="AE71" i="32" s="1"/>
  <c r="V71" i="32"/>
  <c r="T71" i="32"/>
  <c r="AD71" i="32" s="1"/>
  <c r="AA70" i="32"/>
  <c r="Z70" i="32"/>
  <c r="W70" i="32"/>
  <c r="X70" i="32" s="1"/>
  <c r="AE70" i="32" s="1"/>
  <c r="V70" i="32"/>
  <c r="T70" i="32"/>
  <c r="AD70" i="32" s="1"/>
  <c r="AA69" i="32"/>
  <c r="AF69" i="32" s="1"/>
  <c r="Z69" i="32"/>
  <c r="W69" i="32"/>
  <c r="X69" i="32" s="1"/>
  <c r="AE69" i="32" s="1"/>
  <c r="V69" i="32"/>
  <c r="T69" i="32"/>
  <c r="AD69" i="32" s="1"/>
  <c r="AA68" i="32"/>
  <c r="Z68" i="32"/>
  <c r="W68" i="32"/>
  <c r="X68" i="32" s="1"/>
  <c r="AE68" i="32" s="1"/>
  <c r="V68" i="32"/>
  <c r="T68" i="32"/>
  <c r="AD68" i="32" s="1"/>
  <c r="AA67" i="32"/>
  <c r="AB67" i="32" s="1"/>
  <c r="AG67" i="32" s="1"/>
  <c r="Z67" i="32"/>
  <c r="W67" i="32"/>
  <c r="X67" i="32" s="1"/>
  <c r="AE67" i="32" s="1"/>
  <c r="V67" i="32"/>
  <c r="T67" i="32"/>
  <c r="AD67" i="32" s="1"/>
  <c r="AA66" i="32"/>
  <c r="Z66" i="32"/>
  <c r="V66" i="32"/>
  <c r="T66" i="32"/>
  <c r="AD66" i="32" s="1"/>
  <c r="AA65" i="32"/>
  <c r="AB65" i="32" s="1"/>
  <c r="AG65" i="32" s="1"/>
  <c r="Z65" i="32"/>
  <c r="W65" i="32"/>
  <c r="X65" i="32" s="1"/>
  <c r="AE65" i="32" s="1"/>
  <c r="V65" i="32"/>
  <c r="T65" i="32"/>
  <c r="AD65" i="32" s="1"/>
  <c r="AA63" i="32"/>
  <c r="AF63" i="32" s="1"/>
  <c r="Z63" i="32"/>
  <c r="W63" i="32"/>
  <c r="X63" i="32" s="1"/>
  <c r="AE63" i="32" s="1"/>
  <c r="V63" i="32"/>
  <c r="T63" i="32"/>
  <c r="AD63" i="32" s="1"/>
  <c r="AC72" i="32"/>
  <c r="AA62" i="32"/>
  <c r="AB62" i="32" s="1"/>
  <c r="AG62" i="32" s="1"/>
  <c r="Z62" i="32"/>
  <c r="W62" i="32"/>
  <c r="X62" i="32" s="1"/>
  <c r="AE62" i="32" s="1"/>
  <c r="V62" i="32"/>
  <c r="T62" i="32"/>
  <c r="AD62" i="32" s="1"/>
  <c r="AC71" i="32"/>
  <c r="AA61" i="32"/>
  <c r="AB61" i="32" s="1"/>
  <c r="AG61" i="32" s="1"/>
  <c r="Z61" i="32"/>
  <c r="W61" i="32"/>
  <c r="X61" i="32" s="1"/>
  <c r="AE61" i="32" s="1"/>
  <c r="V61" i="32"/>
  <c r="T61" i="32"/>
  <c r="AD61" i="32" s="1"/>
  <c r="AA60" i="32"/>
  <c r="AB60" i="32" s="1"/>
  <c r="AG60" i="32" s="1"/>
  <c r="Z60" i="32"/>
  <c r="W60" i="32"/>
  <c r="X60" i="32" s="1"/>
  <c r="AE60" i="32" s="1"/>
  <c r="V60" i="32"/>
  <c r="T60" i="32"/>
  <c r="AD60" i="32" s="1"/>
  <c r="AA83" i="32"/>
  <c r="Z83" i="32"/>
  <c r="V83" i="32"/>
  <c r="T83" i="32"/>
  <c r="AD83" i="32" s="1"/>
  <c r="AA58" i="32"/>
  <c r="Z58" i="32"/>
  <c r="W58" i="32"/>
  <c r="X58" i="32" s="1"/>
  <c r="AE58" i="32" s="1"/>
  <c r="V58" i="32"/>
  <c r="T58" i="32"/>
  <c r="AD58" i="32" s="1"/>
  <c r="AA57" i="32"/>
  <c r="Z57" i="32"/>
  <c r="W57" i="32"/>
  <c r="X57" i="32" s="1"/>
  <c r="AE57" i="32" s="1"/>
  <c r="V57" i="32"/>
  <c r="T57" i="32"/>
  <c r="AD57" i="32" s="1"/>
  <c r="AA56" i="32"/>
  <c r="AB56" i="32" s="1"/>
  <c r="AG56" i="32" s="1"/>
  <c r="Z56" i="32"/>
  <c r="W56" i="32"/>
  <c r="X56" i="32" s="1"/>
  <c r="AE56" i="32" s="1"/>
  <c r="V56" i="32"/>
  <c r="T56" i="32"/>
  <c r="AD56" i="32" s="1"/>
  <c r="AA55" i="32"/>
  <c r="AF55" i="32" s="1"/>
  <c r="Z55" i="32"/>
  <c r="V55" i="32"/>
  <c r="T55" i="32"/>
  <c r="AD55" i="32" s="1"/>
  <c r="AA54" i="32"/>
  <c r="AB54" i="32" s="1"/>
  <c r="AG54" i="32" s="1"/>
  <c r="Z54" i="32"/>
  <c r="W54" i="32"/>
  <c r="X54" i="32" s="1"/>
  <c r="AE54" i="32" s="1"/>
  <c r="V54" i="32"/>
  <c r="T54" i="32"/>
  <c r="AD54" i="32" s="1"/>
  <c r="AA53" i="32"/>
  <c r="AF53" i="32" s="1"/>
  <c r="Z53" i="32"/>
  <c r="W53" i="32"/>
  <c r="X53" i="32" s="1"/>
  <c r="AE53" i="32" s="1"/>
  <c r="V53" i="32"/>
  <c r="T53" i="32"/>
  <c r="AD53" i="32" s="1"/>
  <c r="AA52" i="32"/>
  <c r="AB52" i="32" s="1"/>
  <c r="AG52" i="32" s="1"/>
  <c r="Z52" i="32"/>
  <c r="W52" i="32"/>
  <c r="V52" i="32"/>
  <c r="T52" i="32"/>
  <c r="AD52" i="32" s="1"/>
  <c r="AA51" i="32"/>
  <c r="AB51" i="32" s="1"/>
  <c r="AG51" i="32" s="1"/>
  <c r="Z51" i="32"/>
  <c r="W51" i="32"/>
  <c r="X51" i="32" s="1"/>
  <c r="AE51" i="32" s="1"/>
  <c r="V51" i="32"/>
  <c r="T51" i="32"/>
  <c r="AD51" i="32" s="1"/>
  <c r="AA48" i="32"/>
  <c r="AB48" i="32" s="1"/>
  <c r="AG48" i="32" s="1"/>
  <c r="Z48" i="32"/>
  <c r="W48" i="32"/>
  <c r="X48" i="32" s="1"/>
  <c r="AE48" i="32" s="1"/>
  <c r="V48" i="32"/>
  <c r="T48" i="32"/>
  <c r="AA47" i="32"/>
  <c r="AF47" i="32" s="1"/>
  <c r="Z47" i="32"/>
  <c r="W47" i="32"/>
  <c r="X47" i="32" s="1"/>
  <c r="AE47" i="32" s="1"/>
  <c r="V47" i="32"/>
  <c r="T47" i="32"/>
  <c r="AD47" i="32" s="1"/>
  <c r="AA46" i="32"/>
  <c r="Z46" i="32"/>
  <c r="W46" i="32"/>
  <c r="X46" i="32" s="1"/>
  <c r="AE46" i="32" s="1"/>
  <c r="V46" i="32"/>
  <c r="T46" i="32"/>
  <c r="AD46" i="32" s="1"/>
  <c r="AA45" i="32"/>
  <c r="AF45" i="32" s="1"/>
  <c r="Z45" i="32"/>
  <c r="W45" i="32"/>
  <c r="X45" i="32" s="1"/>
  <c r="AE45" i="32" s="1"/>
  <c r="V45" i="32"/>
  <c r="T45" i="32"/>
  <c r="AD45" i="32" s="1"/>
  <c r="AA44" i="32"/>
  <c r="Z44" i="32"/>
  <c r="V44" i="32"/>
  <c r="T44" i="32"/>
  <c r="AD44" i="32" s="1"/>
  <c r="AC54" i="32"/>
  <c r="AA43" i="32"/>
  <c r="AF43" i="32" s="1"/>
  <c r="Z43" i="32"/>
  <c r="W43" i="32"/>
  <c r="X43" i="32" s="1"/>
  <c r="AE43" i="32" s="1"/>
  <c r="V43" i="32"/>
  <c r="T43" i="32"/>
  <c r="AD43" i="32" s="1"/>
  <c r="AA41" i="32"/>
  <c r="AF41" i="32" s="1"/>
  <c r="Z41" i="32"/>
  <c r="W41" i="32"/>
  <c r="X41" i="32" s="1"/>
  <c r="AE41" i="32" s="1"/>
  <c r="V41" i="32"/>
  <c r="T41" i="32"/>
  <c r="AD41" i="32" s="1"/>
  <c r="AC51" i="32"/>
  <c r="AA40" i="32"/>
  <c r="Z40" i="32"/>
  <c r="W40" i="32"/>
  <c r="X40" i="32" s="1"/>
  <c r="AE40" i="32" s="1"/>
  <c r="V40" i="32"/>
  <c r="T40" i="32"/>
  <c r="AD40" i="32" s="1"/>
  <c r="AA39" i="32"/>
  <c r="AF39" i="32" s="1"/>
  <c r="Z39" i="32"/>
  <c r="W39" i="32"/>
  <c r="X39" i="32" s="1"/>
  <c r="AE39" i="32" s="1"/>
  <c r="V39" i="32"/>
  <c r="T39" i="32"/>
  <c r="AD39" i="32" s="1"/>
  <c r="AA38" i="32"/>
  <c r="AB38" i="32" s="1"/>
  <c r="AG38" i="32" s="1"/>
  <c r="Z38" i="32"/>
  <c r="W38" i="32"/>
  <c r="X38" i="32" s="1"/>
  <c r="AE38" i="32" s="1"/>
  <c r="V38" i="32"/>
  <c r="T38" i="32"/>
  <c r="AD38" i="32"/>
  <c r="AA37" i="32"/>
  <c r="Z37" i="32"/>
  <c r="W37" i="32"/>
  <c r="X37" i="32"/>
  <c r="AE37" i="32" s="1"/>
  <c r="V37" i="32"/>
  <c r="T37" i="32"/>
  <c r="AD37" i="32" s="1"/>
  <c r="AA36" i="32"/>
  <c r="AB36" i="32"/>
  <c r="AG36" i="32" s="1"/>
  <c r="Z36" i="32"/>
  <c r="W36" i="32"/>
  <c r="X36" i="32" s="1"/>
  <c r="AE36" i="32" s="1"/>
  <c r="V36" i="32"/>
  <c r="T36" i="32"/>
  <c r="AD36" i="32" s="1"/>
  <c r="AA35" i="32"/>
  <c r="Z35" i="32"/>
  <c r="W35" i="32"/>
  <c r="X35" i="32" s="1"/>
  <c r="AE35" i="32" s="1"/>
  <c r="V35" i="32"/>
  <c r="T35" i="32"/>
  <c r="AD35" i="32" s="1"/>
  <c r="AA34" i="32"/>
  <c r="AB34" i="32" s="1"/>
  <c r="AG34" i="32" s="1"/>
  <c r="Z34" i="32"/>
  <c r="W34" i="32"/>
  <c r="X34" i="32" s="1"/>
  <c r="AE34" i="32" s="1"/>
  <c r="V34" i="32"/>
  <c r="T34" i="32"/>
  <c r="AD34" i="32"/>
  <c r="AA33" i="32"/>
  <c r="Z33" i="32"/>
  <c r="W33" i="32"/>
  <c r="X33" i="32"/>
  <c r="AE33" i="32" s="1"/>
  <c r="V33" i="32"/>
  <c r="T33" i="32"/>
  <c r="AD33" i="32" s="1"/>
  <c r="AA32" i="32"/>
  <c r="AF32" i="32" s="1"/>
  <c r="AB32" i="32"/>
  <c r="AG32" i="32" s="1"/>
  <c r="Z32" i="32"/>
  <c r="W32" i="32"/>
  <c r="X32" i="32" s="1"/>
  <c r="AE32" i="32" s="1"/>
  <c r="V32" i="32"/>
  <c r="T32" i="32"/>
  <c r="AD32" i="32" s="1"/>
  <c r="AA31" i="32"/>
  <c r="AF31" i="32" s="1"/>
  <c r="Z31" i="32"/>
  <c r="V31" i="32"/>
  <c r="T31" i="32"/>
  <c r="AD31" i="32" s="1"/>
  <c r="AC39" i="32"/>
  <c r="AA30" i="32"/>
  <c r="AF30" i="32" s="1"/>
  <c r="Z30" i="32"/>
  <c r="W30" i="32"/>
  <c r="X30" i="32" s="1"/>
  <c r="AE30" i="32" s="1"/>
  <c r="V30" i="32"/>
  <c r="T30" i="32"/>
  <c r="AD30" i="32" s="1"/>
  <c r="AA29" i="32"/>
  <c r="AB29" i="32" s="1"/>
  <c r="AG29" i="32" s="1"/>
  <c r="Z29" i="32"/>
  <c r="W29" i="32"/>
  <c r="X29" i="32" s="1"/>
  <c r="AE29" i="32" s="1"/>
  <c r="V29" i="32"/>
  <c r="T29" i="32"/>
  <c r="AD29" i="32" s="1"/>
  <c r="AA28" i="32"/>
  <c r="Z28" i="32"/>
  <c r="W28" i="32"/>
  <c r="X28" i="32" s="1"/>
  <c r="AE28" i="32" s="1"/>
  <c r="V28" i="32"/>
  <c r="T28" i="32"/>
  <c r="AD28" i="32" s="1"/>
  <c r="AA27" i="32"/>
  <c r="AF27" i="32"/>
  <c r="Z27" i="32"/>
  <c r="W27" i="32"/>
  <c r="X27" i="32" s="1"/>
  <c r="AE27" i="32" s="1"/>
  <c r="V27" i="32"/>
  <c r="T27" i="32"/>
  <c r="AD27" i="32" s="1"/>
  <c r="AA26" i="32"/>
  <c r="Z26" i="32"/>
  <c r="W26" i="32"/>
  <c r="X26" i="32" s="1"/>
  <c r="AE26" i="32" s="1"/>
  <c r="V26" i="32"/>
  <c r="T26" i="32"/>
  <c r="AD26" i="32" s="1"/>
  <c r="AA25" i="32"/>
  <c r="AF25" i="32" s="1"/>
  <c r="Z25" i="32"/>
  <c r="W25" i="32"/>
  <c r="X25" i="32" s="1"/>
  <c r="AE25" i="32" s="1"/>
  <c r="V25" i="32"/>
  <c r="T25" i="32"/>
  <c r="AA24" i="32"/>
  <c r="AB24" i="32"/>
  <c r="AG24" i="32" s="1"/>
  <c r="Z24" i="32"/>
  <c r="W24" i="32"/>
  <c r="V24" i="32"/>
  <c r="T24" i="32"/>
  <c r="AD24" i="32" s="1"/>
  <c r="AA20" i="32"/>
  <c r="AB20" i="32" s="1"/>
  <c r="AG20" i="32" s="1"/>
  <c r="Z20" i="32"/>
  <c r="W20" i="32"/>
  <c r="X20" i="32"/>
  <c r="AE20" i="32" s="1"/>
  <c r="V20" i="32"/>
  <c r="T20" i="32"/>
  <c r="AD20" i="32" s="1"/>
  <c r="AC29" i="32"/>
  <c r="AC27" i="32"/>
  <c r="AA19" i="32"/>
  <c r="AB19" i="32" s="1"/>
  <c r="AG19" i="32" s="1"/>
  <c r="Z19" i="32"/>
  <c r="V19" i="32"/>
  <c r="T19" i="32"/>
  <c r="AD19" i="32" s="1"/>
  <c r="AA18" i="32"/>
  <c r="Z18" i="32"/>
  <c r="W18" i="32"/>
  <c r="X18" i="32" s="1"/>
  <c r="AE18" i="32" s="1"/>
  <c r="V18" i="32"/>
  <c r="T18" i="32"/>
  <c r="AD18" i="32" s="1"/>
  <c r="AA17" i="32"/>
  <c r="Z17" i="32"/>
  <c r="V17" i="32"/>
  <c r="T17" i="32"/>
  <c r="AD17" i="32" s="1"/>
  <c r="AA16" i="32"/>
  <c r="AB16" i="32" s="1"/>
  <c r="AG16" i="32" s="1"/>
  <c r="Z16" i="32"/>
  <c r="W16" i="32"/>
  <c r="X16" i="32" s="1"/>
  <c r="AE16" i="32" s="1"/>
  <c r="V16" i="32"/>
  <c r="T16" i="32"/>
  <c r="AD16" i="32" s="1"/>
  <c r="Z15" i="32"/>
  <c r="V15" i="32"/>
  <c r="T15" i="32"/>
  <c r="AT14" i="32"/>
  <c r="AT23" i="32"/>
  <c r="BD23" i="32" s="1"/>
  <c r="AT42" i="32"/>
  <c r="BD42" i="32"/>
  <c r="AT59" i="32"/>
  <c r="BD59" i="32" s="1"/>
  <c r="AP14" i="32"/>
  <c r="BC14" i="32"/>
  <c r="AP23" i="32"/>
  <c r="BC23" i="32" s="1"/>
  <c r="AP42" i="32"/>
  <c r="BC42" i="32" s="1"/>
  <c r="AP59" i="32"/>
  <c r="BC59" i="32" s="1"/>
  <c r="AW85" i="32"/>
  <c r="BB85" i="32" s="1"/>
  <c r="AZ86" i="32"/>
  <c r="AU85" i="32"/>
  <c r="AN14" i="32"/>
  <c r="AN23" i="32"/>
  <c r="AN42" i="32"/>
  <c r="AN59" i="32"/>
  <c r="Y14" i="32"/>
  <c r="Y23" i="32"/>
  <c r="AI23" i="32" s="1"/>
  <c r="Y42" i="32"/>
  <c r="AI42" i="32" s="1"/>
  <c r="Y59" i="32"/>
  <c r="AI59" i="32" s="1"/>
  <c r="U14" i="32"/>
  <c r="AH14" i="32" s="1"/>
  <c r="U23" i="32"/>
  <c r="AH23" i="32" s="1"/>
  <c r="U42" i="32"/>
  <c r="AH42" i="32" s="1"/>
  <c r="U59" i="32"/>
  <c r="AH59" i="32" s="1"/>
  <c r="AB85" i="32"/>
  <c r="AG85" i="32" s="1"/>
  <c r="AE86" i="32"/>
  <c r="Z85" i="32"/>
  <c r="S14" i="32"/>
  <c r="S23" i="32"/>
  <c r="S42" i="32"/>
  <c r="S59" i="32"/>
  <c r="BD85" i="32"/>
  <c r="BC85" i="32"/>
  <c r="BA85" i="32"/>
  <c r="AZ85" i="32"/>
  <c r="AY85" i="32"/>
  <c r="AI85" i="32"/>
  <c r="AH85" i="32"/>
  <c r="AF85" i="32"/>
  <c r="AE85" i="32"/>
  <c r="AD85" i="32"/>
  <c r="BD82" i="32"/>
  <c r="BC82" i="32"/>
  <c r="AI82" i="32"/>
  <c r="AH82" i="32"/>
  <c r="BD81" i="32"/>
  <c r="BC81" i="32"/>
  <c r="AI81" i="32"/>
  <c r="AH81" i="32"/>
  <c r="BD80" i="32"/>
  <c r="BC80" i="32"/>
  <c r="AI80" i="32"/>
  <c r="AH80" i="32"/>
  <c r="BD79" i="32"/>
  <c r="BC79" i="32"/>
  <c r="AI79" i="32"/>
  <c r="AH79" i="32"/>
  <c r="BD78" i="32"/>
  <c r="BC78" i="32"/>
  <c r="AI78" i="32"/>
  <c r="AH78" i="32"/>
  <c r="BD77" i="32"/>
  <c r="BC77" i="32"/>
  <c r="AI77" i="32"/>
  <c r="AH77" i="32"/>
  <c r="BD76" i="32"/>
  <c r="BC76" i="32"/>
  <c r="AI76" i="32"/>
  <c r="AH76" i="32"/>
  <c r="BD75" i="32"/>
  <c r="BC75" i="32"/>
  <c r="AI75" i="32"/>
  <c r="AH75" i="32"/>
  <c r="BD74" i="32"/>
  <c r="BC74" i="32"/>
  <c r="AI74" i="32"/>
  <c r="AH74" i="32"/>
  <c r="BD73" i="32"/>
  <c r="BC73" i="32"/>
  <c r="AI73" i="32"/>
  <c r="AH73" i="32"/>
  <c r="BD72" i="32"/>
  <c r="BC72" i="32"/>
  <c r="AI72" i="32"/>
  <c r="AH72" i="32"/>
  <c r="BD71" i="32"/>
  <c r="BC71" i="32"/>
  <c r="AI71" i="32"/>
  <c r="AH71" i="32"/>
  <c r="BD70" i="32"/>
  <c r="BC70" i="32"/>
  <c r="AI70" i="32"/>
  <c r="AH70" i="32"/>
  <c r="BD69" i="32"/>
  <c r="BC69" i="32"/>
  <c r="AI69" i="32"/>
  <c r="AH69" i="32"/>
  <c r="BD68" i="32"/>
  <c r="BC68" i="32"/>
  <c r="AI68" i="32"/>
  <c r="AH68" i="32"/>
  <c r="BD67" i="32"/>
  <c r="BC67" i="32"/>
  <c r="AI67" i="32"/>
  <c r="AH67" i="32"/>
  <c r="BD66" i="32"/>
  <c r="BC66" i="32"/>
  <c r="AI66" i="32"/>
  <c r="AH66" i="32"/>
  <c r="BD65" i="32"/>
  <c r="BC65" i="32"/>
  <c r="AI65" i="32"/>
  <c r="AH65" i="32"/>
  <c r="BD63" i="32"/>
  <c r="BC63" i="32"/>
  <c r="AI63" i="32"/>
  <c r="AH63" i="32"/>
  <c r="BD62" i="32"/>
  <c r="BC62" i="32"/>
  <c r="AI62" i="32"/>
  <c r="AH62" i="32"/>
  <c r="BD61" i="32"/>
  <c r="BC61" i="32"/>
  <c r="AI61" i="32"/>
  <c r="AH61" i="32"/>
  <c r="BD60" i="32"/>
  <c r="BC60" i="32"/>
  <c r="AI60" i="32"/>
  <c r="AH60" i="32"/>
  <c r="BD83" i="32"/>
  <c r="BC83" i="32"/>
  <c r="AI83" i="32"/>
  <c r="AH83" i="32"/>
  <c r="BD58" i="32"/>
  <c r="BC58" i="32"/>
  <c r="AI58" i="32"/>
  <c r="AH58" i="32"/>
  <c r="BD57" i="32"/>
  <c r="BC57" i="32"/>
  <c r="AI57" i="32"/>
  <c r="AH57" i="32"/>
  <c r="BD56" i="32"/>
  <c r="BC56" i="32"/>
  <c r="AI56" i="32"/>
  <c r="AH56" i="32"/>
  <c r="BD55" i="32"/>
  <c r="BC55" i="32"/>
  <c r="AI55" i="32"/>
  <c r="AH55" i="32"/>
  <c r="BD54" i="32"/>
  <c r="BC54" i="32"/>
  <c r="AI54" i="32"/>
  <c r="AH54" i="32"/>
  <c r="AF54" i="32"/>
  <c r="BD53" i="32"/>
  <c r="BC53" i="32"/>
  <c r="AI53" i="32"/>
  <c r="AH53" i="32"/>
  <c r="BD52" i="32"/>
  <c r="BC52" i="32"/>
  <c r="AI52" i="32"/>
  <c r="AH52" i="32"/>
  <c r="BD51" i="32"/>
  <c r="BC51" i="32"/>
  <c r="AI51" i="32"/>
  <c r="AH51" i="32"/>
  <c r="BD48" i="32"/>
  <c r="BC48" i="32"/>
  <c r="AI48" i="32"/>
  <c r="AH48" i="32"/>
  <c r="BD47" i="32"/>
  <c r="BC47" i="32"/>
  <c r="AI47" i="32"/>
  <c r="AH47" i="32"/>
  <c r="BD46" i="32"/>
  <c r="BC46" i="32"/>
  <c r="AI46" i="32"/>
  <c r="AH46" i="32"/>
  <c r="BD45" i="32"/>
  <c r="BC45" i="32"/>
  <c r="AI45" i="32"/>
  <c r="AH45" i="32"/>
  <c r="BD44" i="32"/>
  <c r="BC44" i="32"/>
  <c r="AI44" i="32"/>
  <c r="AH44" i="32"/>
  <c r="BD43" i="32"/>
  <c r="BC43" i="32"/>
  <c r="AI43" i="32"/>
  <c r="AH43" i="32"/>
  <c r="BD41" i="32"/>
  <c r="BC41" i="32"/>
  <c r="AI41" i="32"/>
  <c r="AH41" i="32"/>
  <c r="BD40" i="32"/>
  <c r="BC40" i="32"/>
  <c r="AI40" i="32"/>
  <c r="AH40" i="32"/>
  <c r="BD39" i="32"/>
  <c r="BC39" i="32"/>
  <c r="AI39" i="32"/>
  <c r="AH39" i="32"/>
  <c r="BD38" i="32"/>
  <c r="BC38" i="32"/>
  <c r="AI38" i="32"/>
  <c r="AH38" i="32"/>
  <c r="BD37" i="32"/>
  <c r="BC37" i="32"/>
  <c r="AI37" i="32"/>
  <c r="AH37" i="32"/>
  <c r="BD36" i="32"/>
  <c r="BC36" i="32"/>
  <c r="AI36" i="32"/>
  <c r="AH36" i="32"/>
  <c r="BD35" i="32"/>
  <c r="BC35" i="32"/>
  <c r="AI35" i="32"/>
  <c r="AH35" i="32"/>
  <c r="BD34" i="32"/>
  <c r="BC34" i="32"/>
  <c r="AI34" i="32"/>
  <c r="AH34" i="32"/>
  <c r="BD33" i="32"/>
  <c r="BC33" i="32"/>
  <c r="AI33" i="32"/>
  <c r="AH33" i="32"/>
  <c r="BD32" i="32"/>
  <c r="BC32" i="32"/>
  <c r="AI32" i="32"/>
  <c r="AH32" i="32"/>
  <c r="BD31" i="32"/>
  <c r="BC31" i="32"/>
  <c r="AI31" i="32"/>
  <c r="AH31" i="32"/>
  <c r="BD30" i="32"/>
  <c r="BC30" i="32"/>
  <c r="AI30" i="32"/>
  <c r="AH30" i="32"/>
  <c r="BD29" i="32"/>
  <c r="BC29" i="32"/>
  <c r="AI29" i="32"/>
  <c r="AH29" i="32"/>
  <c r="BD28" i="32"/>
  <c r="BC28" i="32"/>
  <c r="AI28" i="32"/>
  <c r="AH28" i="32"/>
  <c r="BD27" i="32"/>
  <c r="BC27" i="32"/>
  <c r="AI27" i="32"/>
  <c r="AH27" i="32"/>
  <c r="BD26" i="32"/>
  <c r="BC26" i="32"/>
  <c r="AI26" i="32"/>
  <c r="AH26" i="32"/>
  <c r="BD25" i="32"/>
  <c r="BC25" i="32"/>
  <c r="AI25" i="32"/>
  <c r="AH25" i="32"/>
  <c r="BD24" i="32"/>
  <c r="BC24" i="32"/>
  <c r="AI24" i="32"/>
  <c r="AH24" i="32"/>
  <c r="BD20" i="32"/>
  <c r="BC20" i="32"/>
  <c r="AI20" i="32"/>
  <c r="AH20" i="32"/>
  <c r="AF20" i="32"/>
  <c r="BD19" i="32"/>
  <c r="BC19" i="32"/>
  <c r="AI19" i="32"/>
  <c r="AH19" i="32"/>
  <c r="BD18" i="32"/>
  <c r="BC18" i="32"/>
  <c r="AI18" i="32"/>
  <c r="AH18" i="32"/>
  <c r="BD17" i="32"/>
  <c r="BC17" i="32"/>
  <c r="AI17" i="32"/>
  <c r="AH17" i="32"/>
  <c r="BD16" i="32"/>
  <c r="BC16" i="32"/>
  <c r="AI16" i="32"/>
  <c r="AH16" i="32"/>
  <c r="BD15" i="32"/>
  <c r="BC15" i="32"/>
  <c r="AI15" i="32"/>
  <c r="AH15" i="32"/>
  <c r="AC53" i="32"/>
  <c r="AX69" i="32"/>
  <c r="AA15" i="32"/>
  <c r="AV15" i="32"/>
  <c r="BA15" i="32" s="1"/>
  <c r="W83" i="32"/>
  <c r="X83" i="32" s="1"/>
  <c r="AE83" i="32" s="1"/>
  <c r="AR83" i="32"/>
  <c r="W15" i="32"/>
  <c r="AR15" i="32"/>
  <c r="AF66" i="32"/>
  <c r="AF82" i="32"/>
  <c r="AF38" i="32"/>
  <c r="AF77" i="32"/>
  <c r="AB27" i="32"/>
  <c r="AG27" i="32" s="1"/>
  <c r="AW53" i="32"/>
  <c r="BB53" i="32" s="1"/>
  <c r="AX48" i="32"/>
  <c r="AF16" i="32"/>
  <c r="AF71" i="32"/>
  <c r="AU53" i="32"/>
  <c r="AU16" i="32"/>
  <c r="AU35" i="32"/>
  <c r="AW56" i="32"/>
  <c r="BB56" i="32" s="1"/>
  <c r="AU65" i="32"/>
  <c r="AU45" i="32"/>
  <c r="AU79" i="32"/>
  <c r="AU37" i="32"/>
  <c r="AX62" i="32"/>
  <c r="AX32" i="32"/>
  <c r="AF34" i="32"/>
  <c r="AF24" i="32"/>
  <c r="AB31" i="32"/>
  <c r="AG31" i="32" s="1"/>
  <c r="AB63" i="32"/>
  <c r="AG63" i="32" s="1"/>
  <c r="AF62" i="32"/>
  <c r="AF76" i="32"/>
  <c r="AB76" i="32"/>
  <c r="AG76" i="32" s="1"/>
  <c r="AF36" i="32"/>
  <c r="AW68" i="32"/>
  <c r="BB68" i="32" s="1"/>
  <c r="AX73" i="32"/>
  <c r="AX80" i="32"/>
  <c r="D16" i="48"/>
  <c r="E17" i="29" s="1"/>
  <c r="E18" i="52" s="1"/>
  <c r="AX43" i="32"/>
  <c r="AX79" i="32"/>
  <c r="AX18" i="32"/>
  <c r="AC56" i="32"/>
  <c r="AC36" i="32"/>
  <c r="AX36" i="32"/>
  <c r="AX35" i="32"/>
  <c r="AC35" i="32"/>
  <c r="AX29" i="32"/>
  <c r="AX38" i="32"/>
  <c r="AC83" i="32"/>
  <c r="AC41" i="32"/>
  <c r="AX78" i="32"/>
  <c r="AC73" i="32"/>
  <c r="AC76" i="32"/>
  <c r="AC46" i="32"/>
  <c r="AC19" i="32"/>
  <c r="AX66" i="32"/>
  <c r="AX26" i="32"/>
  <c r="AC26" i="32"/>
  <c r="AX51" i="32"/>
  <c r="AX55" i="32"/>
  <c r="AC68" i="32"/>
  <c r="AC82" i="32"/>
  <c r="AX82" i="32"/>
  <c r="AX53" i="32"/>
  <c r="AX77" i="32"/>
  <c r="AX33" i="32"/>
  <c r="AX24" i="32"/>
  <c r="AX23" i="32" s="1"/>
  <c r="AC24" i="32"/>
  <c r="AX30" i="32"/>
  <c r="AC55" i="32"/>
  <c r="K13" i="50"/>
  <c r="L13" i="50"/>
  <c r="P11" i="50"/>
  <c r="P13" i="50" s="1"/>
  <c r="M13" i="50"/>
  <c r="F13" i="50"/>
  <c r="N13" i="50"/>
  <c r="O13" i="50"/>
  <c r="H13" i="50"/>
  <c r="E13" i="50"/>
  <c r="J13" i="50"/>
  <c r="G13" i="50"/>
  <c r="I13" i="50"/>
  <c r="P14" i="50"/>
  <c r="P16" i="50" s="1"/>
  <c r="M16" i="50"/>
  <c r="J16" i="50"/>
  <c r="I16" i="50"/>
  <c r="H16" i="50"/>
  <c r="L16" i="50"/>
  <c r="G16" i="50"/>
  <c r="F16" i="50"/>
  <c r="K16" i="50"/>
  <c r="D16" i="50"/>
  <c r="E16" i="50"/>
  <c r="N16" i="50"/>
  <c r="O16" i="50"/>
  <c r="E18" i="46"/>
  <c r="E31" i="46"/>
  <c r="M22" i="45"/>
  <c r="M12" i="45" s="1"/>
  <c r="M34" i="45" s="1"/>
  <c r="G22" i="45"/>
  <c r="G12" i="45" s="1"/>
  <c r="G34" i="45" s="1"/>
  <c r="H40" i="15"/>
  <c r="H80" i="15"/>
  <c r="AF65" i="32"/>
  <c r="AS20" i="32"/>
  <c r="AZ20" i="32" s="1"/>
  <c r="AO80" i="32"/>
  <c r="AY80" i="32" s="1"/>
  <c r="AO19" i="32"/>
  <c r="AY19" i="32" s="1"/>
  <c r="AQ45" i="32"/>
  <c r="BA52" i="32"/>
  <c r="AF29" i="32"/>
  <c r="AA23" i="32"/>
  <c r="AF23" i="32" s="1"/>
  <c r="AX45" i="32"/>
  <c r="AO65" i="32"/>
  <c r="AY65" i="32" s="1"/>
  <c r="AF74" i="32"/>
  <c r="AO25" i="32"/>
  <c r="AY25" i="32" s="1"/>
  <c r="AS27" i="32"/>
  <c r="AZ27" i="32" s="1"/>
  <c r="AF15" i="32"/>
  <c r="BA74" i="32"/>
  <c r="AO57" i="32"/>
  <c r="AY57" i="32" s="1"/>
  <c r="AQ68" i="32"/>
  <c r="AQ46" i="32"/>
  <c r="AQ20" i="32"/>
  <c r="AF48" i="32"/>
  <c r="AO66" i="32"/>
  <c r="AY66" i="32" s="1"/>
  <c r="AB39" i="32"/>
  <c r="AG39" i="32" s="1"/>
  <c r="AB43" i="32"/>
  <c r="AG43" i="32" s="1"/>
  <c r="AS55" i="32"/>
  <c r="AZ55" i="32" s="1"/>
  <c r="BA57" i="32"/>
  <c r="AO39" i="32"/>
  <c r="AY39" i="32" s="1"/>
  <c r="AO32" i="32"/>
  <c r="AY32" i="32" s="1"/>
  <c r="BA66" i="32"/>
  <c r="AQ75" i="32"/>
  <c r="AQ79" i="32"/>
  <c r="AB15" i="32"/>
  <c r="AG15" i="32" s="1"/>
  <c r="AQ36" i="32"/>
  <c r="AO33" i="32"/>
  <c r="AY33" i="32" s="1"/>
  <c r="AS65" i="32"/>
  <c r="AZ65" i="32" s="1"/>
  <c r="AQ57" i="32"/>
  <c r="AB66" i="32"/>
  <c r="AG66" i="32" s="1"/>
  <c r="AV23" i="32"/>
  <c r="BA23" i="32" s="1"/>
  <c r="BA36" i="32"/>
  <c r="BA51" i="32"/>
  <c r="AX47" i="32"/>
  <c r="AX74" i="32"/>
  <c r="AC16" i="32"/>
  <c r="AC45" i="32"/>
  <c r="AC58" i="32"/>
  <c r="AX60" i="32"/>
  <c r="AC75" i="32"/>
  <c r="AC20" i="32"/>
  <c r="AC37" i="32"/>
  <c r="AC28" i="32"/>
  <c r="AC33" i="32"/>
  <c r="AC77" i="32"/>
  <c r="E25" i="46"/>
  <c r="AC61" i="32"/>
  <c r="AB58" i="32"/>
  <c r="AG58" i="32" s="1"/>
  <c r="AF58" i="32"/>
  <c r="AC79" i="32"/>
  <c r="AB30" i="32"/>
  <c r="AG30" i="32" s="1"/>
  <c r="AC78" i="32"/>
  <c r="AX17" i="32"/>
  <c r="AX70" i="32"/>
  <c r="AC70" i="32"/>
  <c r="AC63" i="32"/>
  <c r="AC30" i="32"/>
  <c r="AC44" i="32"/>
  <c r="AC69" i="32"/>
  <c r="AC15" i="32"/>
  <c r="AX15" i="32"/>
  <c r="AC43" i="32"/>
  <c r="AC52" i="32"/>
  <c r="AX44" i="32"/>
  <c r="AC74" i="32"/>
  <c r="AX31" i="32"/>
  <c r="AC31" i="32"/>
  <c r="AC18" i="32"/>
  <c r="AC32" i="32"/>
  <c r="AC40" i="32"/>
  <c r="AX40" i="32"/>
  <c r="AX34" i="32"/>
  <c r="AC34" i="32"/>
  <c r="AC65" i="32"/>
  <c r="AC67" i="32"/>
  <c r="AX67" i="32"/>
  <c r="AC60" i="32"/>
  <c r="AC17" i="32"/>
  <c r="AD48" i="32"/>
  <c r="BD14" i="32"/>
  <c r="AB41" i="32"/>
  <c r="AG41" i="32" s="1"/>
  <c r="AB23" i="32"/>
  <c r="AG23" i="32" s="1"/>
  <c r="BA19" i="32"/>
  <c r="AB53" i="32"/>
  <c r="AG53" i="32" s="1"/>
  <c r="AS45" i="32"/>
  <c r="AZ45" i="32" s="1"/>
  <c r="AS51" i="32"/>
  <c r="AZ51" i="32" s="1"/>
  <c r="H35" i="52"/>
  <c r="Q43" i="52"/>
  <c r="Q66" i="52"/>
  <c r="P50" i="53" l="1"/>
  <c r="AC42" i="32"/>
  <c r="AF80" i="32"/>
  <c r="AX28" i="32"/>
  <c r="AS66" i="32"/>
  <c r="AZ66" i="32" s="1"/>
  <c r="AS72" i="32"/>
  <c r="AZ72" i="32" s="1"/>
  <c r="E56" i="32"/>
  <c r="AX56" i="32" s="1"/>
  <c r="H19" i="15"/>
  <c r="G18" i="15"/>
  <c r="P53" i="53"/>
  <c r="P46" i="53" s="1"/>
  <c r="T42" i="32"/>
  <c r="AD42" i="32" s="1"/>
  <c r="AF19" i="32"/>
  <c r="AS53" i="32"/>
  <c r="AZ53" i="32" s="1"/>
  <c r="AB69" i="32"/>
  <c r="AG69" i="32" s="1"/>
  <c r="G39" i="15"/>
  <c r="H39" i="15"/>
  <c r="AB78" i="32"/>
  <c r="AG78" i="32" s="1"/>
  <c r="AF78" i="32"/>
  <c r="BA81" i="32"/>
  <c r="AW81" i="32"/>
  <c r="BB81" i="32" s="1"/>
  <c r="AU15" i="32"/>
  <c r="AU77" i="32"/>
  <c r="AU43" i="32"/>
  <c r="AU30" i="32"/>
  <c r="AU78" i="32"/>
  <c r="AU41" i="32"/>
  <c r="AU27" i="32"/>
  <c r="AU76" i="32"/>
  <c r="AU71" i="32"/>
  <c r="AU51" i="32"/>
  <c r="AU25" i="32"/>
  <c r="AU69" i="32"/>
  <c r="AU48" i="32"/>
  <c r="AU28" i="32"/>
  <c r="AU55" i="32"/>
  <c r="AW78" i="32"/>
  <c r="BB78" i="32" s="1"/>
  <c r="AU58" i="32"/>
  <c r="AU40" i="32"/>
  <c r="AU20" i="32"/>
  <c r="AU83" i="32"/>
  <c r="AU24" i="32"/>
  <c r="AW54" i="32"/>
  <c r="BB54" i="32" s="1"/>
  <c r="AU72" i="32"/>
  <c r="AU47" i="32"/>
  <c r="AU34" i="32"/>
  <c r="AU73" i="32"/>
  <c r="AU38" i="32"/>
  <c r="AU17" i="32"/>
  <c r="AU80" i="32"/>
  <c r="AW74" i="32"/>
  <c r="BB74" i="32" s="1"/>
  <c r="AW70" i="32"/>
  <c r="BB70" i="32" s="1"/>
  <c r="AW82" i="32"/>
  <c r="BB82" i="32" s="1"/>
  <c r="I38" i="46"/>
  <c r="I22" i="45"/>
  <c r="I12" i="45" s="1"/>
  <c r="I34" i="45" s="1"/>
  <c r="AX41" i="32"/>
  <c r="E39" i="32"/>
  <c r="AS36" i="32"/>
  <c r="AZ36" i="32" s="1"/>
  <c r="AW46" i="32"/>
  <c r="BB46" i="32" s="1"/>
  <c r="O22" i="45"/>
  <c r="O12" i="45" s="1"/>
  <c r="O34" i="45" s="1"/>
  <c r="AW30" i="32"/>
  <c r="BB30" i="32" s="1"/>
  <c r="AO31" i="32"/>
  <c r="AY31" i="32" s="1"/>
  <c r="AS32" i="32"/>
  <c r="AZ32" i="32" s="1"/>
  <c r="AQ24" i="32"/>
  <c r="AQ72" i="32"/>
  <c r="AQ30" i="32"/>
  <c r="AQ26" i="32"/>
  <c r="AO15" i="32"/>
  <c r="AY15" i="32" s="1"/>
  <c r="AQ71" i="32"/>
  <c r="AO83" i="32"/>
  <c r="AY83" i="32" s="1"/>
  <c r="AO26" i="32"/>
  <c r="AY26" i="32" s="1"/>
  <c r="AW31" i="32"/>
  <c r="BB31" i="32" s="1"/>
  <c r="AQ65" i="32"/>
  <c r="AO48" i="32"/>
  <c r="AY48" i="32" s="1"/>
  <c r="AO46" i="32"/>
  <c r="AY46" i="32" s="1"/>
  <c r="AO37" i="32"/>
  <c r="AY37" i="32" s="1"/>
  <c r="AO43" i="32"/>
  <c r="AY43" i="32" s="1"/>
  <c r="AO76" i="32"/>
  <c r="AY76" i="32" s="1"/>
  <c r="AS69" i="32"/>
  <c r="AZ69" i="32" s="1"/>
  <c r="AQ60" i="32"/>
  <c r="AS24" i="32"/>
  <c r="AZ24" i="32" s="1"/>
  <c r="AQ44" i="32"/>
  <c r="AO28" i="32"/>
  <c r="AY28" i="32" s="1"/>
  <c r="AQ67" i="32"/>
  <c r="AU54" i="32"/>
  <c r="AU56" i="32"/>
  <c r="AU57" i="32"/>
  <c r="AU82" i="32"/>
  <c r="AU46" i="32"/>
  <c r="AU74" i="32"/>
  <c r="AU18" i="32"/>
  <c r="AU39" i="32"/>
  <c r="AU26" i="32"/>
  <c r="AU62" i="32"/>
  <c r="AO58" i="32"/>
  <c r="AY58" i="32" s="1"/>
  <c r="BA61" i="32"/>
  <c r="Z23" i="32"/>
  <c r="AB35" i="32"/>
  <c r="AG35" i="32" s="1"/>
  <c r="AF35" i="32"/>
  <c r="AF37" i="32"/>
  <c r="AB37" i="32"/>
  <c r="AG37" i="32" s="1"/>
  <c r="AB40" i="32"/>
  <c r="AG40" i="32" s="1"/>
  <c r="AF40" i="32"/>
  <c r="AB68" i="32"/>
  <c r="AG68" i="32" s="1"/>
  <c r="AF68" i="32"/>
  <c r="BA25" i="32"/>
  <c r="AW25" i="32"/>
  <c r="BB25" i="32" s="1"/>
  <c r="AW51" i="32"/>
  <c r="BB51" i="32" s="1"/>
  <c r="AS62" i="32"/>
  <c r="AZ62" i="32" s="1"/>
  <c r="AW66" i="32"/>
  <c r="BB66" i="32" s="1"/>
  <c r="P38" i="46"/>
  <c r="P22" i="45"/>
  <c r="P12" i="45" s="1"/>
  <c r="P34" i="45" s="1"/>
  <c r="AW77" i="32"/>
  <c r="BB77" i="32" s="1"/>
  <c r="AS74" i="32"/>
  <c r="AZ74" i="32" s="1"/>
  <c r="AF56" i="32"/>
  <c r="AO70" i="32"/>
  <c r="AY70" i="32" s="1"/>
  <c r="AQ47" i="32"/>
  <c r="AO53" i="32"/>
  <c r="AY53" i="32" s="1"/>
  <c r="AQ56" i="32"/>
  <c r="AQ58" i="32"/>
  <c r="AO55" i="32"/>
  <c r="AY55" i="32" s="1"/>
  <c r="AS43" i="32"/>
  <c r="AZ43" i="32" s="1"/>
  <c r="AQ19" i="32"/>
  <c r="AW32" i="32"/>
  <c r="BB32" i="32" s="1"/>
  <c r="AO24" i="32"/>
  <c r="AY24" i="32" s="1"/>
  <c r="AW57" i="32"/>
  <c r="BB57" i="32" s="1"/>
  <c r="AS77" i="32"/>
  <c r="AZ77" i="32" s="1"/>
  <c r="AS48" i="32"/>
  <c r="AZ48" i="32" s="1"/>
  <c r="AQ41" i="32"/>
  <c r="AQ78" i="32"/>
  <c r="AF75" i="32"/>
  <c r="AS67" i="32"/>
  <c r="AZ67" i="32" s="1"/>
  <c r="AS46" i="32"/>
  <c r="AZ46" i="32" s="1"/>
  <c r="AF81" i="32"/>
  <c r="AW55" i="32"/>
  <c r="BB55" i="32" s="1"/>
  <c r="AQ69" i="32"/>
  <c r="AQ18" i="32"/>
  <c r="Q18" i="46"/>
  <c r="AW45" i="32"/>
  <c r="BB45" i="32" s="1"/>
  <c r="AU61" i="32"/>
  <c r="AU33" i="32"/>
  <c r="AU52" i="32"/>
  <c r="AU75" i="32"/>
  <c r="AU19" i="32"/>
  <c r="AU67" i="32"/>
  <c r="AU32" i="32"/>
  <c r="AU68" i="32"/>
  <c r="AW20" i="32"/>
  <c r="BB20" i="32" s="1"/>
  <c r="AF44" i="32"/>
  <c r="AB44" i="32"/>
  <c r="AG44" i="32" s="1"/>
  <c r="AQ52" i="32"/>
  <c r="AS34" i="32"/>
  <c r="AZ34" i="32" s="1"/>
  <c r="AQ27" i="32"/>
  <c r="AQ81" i="32"/>
  <c r="AQ34" i="32"/>
  <c r="AQ80" i="32"/>
  <c r="AQ48" i="32"/>
  <c r="AQ74" i="32"/>
  <c r="AS17" i="32"/>
  <c r="AZ17" i="32" s="1"/>
  <c r="AQ37" i="32"/>
  <c r="AQ66" i="32"/>
  <c r="AO71" i="32"/>
  <c r="AY71" i="32" s="1"/>
  <c r="AQ35" i="32"/>
  <c r="AQ16" i="32"/>
  <c r="AO69" i="32"/>
  <c r="AY69" i="32" s="1"/>
  <c r="AQ77" i="32"/>
  <c r="AQ28" i="32"/>
  <c r="AO68" i="32"/>
  <c r="AY68" i="32" s="1"/>
  <c r="AO60" i="32"/>
  <c r="AY60" i="32" s="1"/>
  <c r="AQ32" i="32"/>
  <c r="AQ15" i="32"/>
  <c r="AS30" i="32"/>
  <c r="AZ30" i="32" s="1"/>
  <c r="AO30" i="32"/>
  <c r="AY30" i="32" s="1"/>
  <c r="AO41" i="32"/>
  <c r="AY41" i="32" s="1"/>
  <c r="AS56" i="32"/>
  <c r="AZ56" i="32" s="1"/>
  <c r="AQ83" i="32"/>
  <c r="AO52" i="32"/>
  <c r="AY52" i="32" s="1"/>
  <c r="AQ51" i="32"/>
  <c r="AQ39" i="32"/>
  <c r="AO75" i="32"/>
  <c r="AY75" i="32" s="1"/>
  <c r="AO36" i="32"/>
  <c r="AY36" i="32" s="1"/>
  <c r="AQ61" i="32"/>
  <c r="AQ25" i="32"/>
  <c r="AO77" i="32"/>
  <c r="AY77" i="32" s="1"/>
  <c r="AS26" i="32"/>
  <c r="AZ26" i="32" s="1"/>
  <c r="K38" i="46"/>
  <c r="K22" i="45"/>
  <c r="K12" i="45" s="1"/>
  <c r="K34" i="45" s="1"/>
  <c r="AW75" i="32"/>
  <c r="BB75" i="32" s="1"/>
  <c r="AS31" i="32"/>
  <c r="AZ31" i="32" s="1"/>
  <c r="AW19" i="32"/>
  <c r="BB19" i="32" s="1"/>
  <c r="T59" i="32"/>
  <c r="AD59" i="32" s="1"/>
  <c r="AB72" i="32"/>
  <c r="AG72" i="32" s="1"/>
  <c r="AW24" i="32"/>
  <c r="BB24" i="32" s="1"/>
  <c r="AO72" i="32"/>
  <c r="AY72" i="32" s="1"/>
  <c r="AQ17" i="32"/>
  <c r="AQ54" i="32"/>
  <c r="AO47" i="32"/>
  <c r="AY47" i="32" s="1"/>
  <c r="AO38" i="32"/>
  <c r="AY38" i="32" s="1"/>
  <c r="AQ63" i="32"/>
  <c r="AS40" i="32"/>
  <c r="AZ40" i="32" s="1"/>
  <c r="AQ82" i="32"/>
  <c r="AF51" i="32"/>
  <c r="AO51" i="32"/>
  <c r="AY51" i="32" s="1"/>
  <c r="AO27" i="32"/>
  <c r="AY27" i="32" s="1"/>
  <c r="AO40" i="32"/>
  <c r="AY40" i="32" s="1"/>
  <c r="AO67" i="32"/>
  <c r="AY67" i="32" s="1"/>
  <c r="AS61" i="32"/>
  <c r="AZ61" i="32" s="1"/>
  <c r="AQ70" i="32"/>
  <c r="AQ62" i="32"/>
  <c r="AQ53" i="32"/>
  <c r="AO20" i="32"/>
  <c r="AY20" i="32" s="1"/>
  <c r="AW80" i="32"/>
  <c r="BB80" i="32" s="1"/>
  <c r="AS44" i="32"/>
  <c r="AZ44" i="32" s="1"/>
  <c r="AF52" i="32"/>
  <c r="AO82" i="32"/>
  <c r="AY82" i="32" s="1"/>
  <c r="AO44" i="32"/>
  <c r="AY44" i="32" s="1"/>
  <c r="AW27" i="32"/>
  <c r="BB27" i="32" s="1"/>
  <c r="AQ33" i="32"/>
  <c r="H59" i="15"/>
  <c r="AU63" i="32"/>
  <c r="AB25" i="32"/>
  <c r="AG25" i="32" s="1"/>
  <c r="AU29" i="32"/>
  <c r="AU66" i="32"/>
  <c r="AU59" i="32" s="1"/>
  <c r="AU44" i="32"/>
  <c r="AU60" i="32"/>
  <c r="AU81" i="32"/>
  <c r="AU31" i="32"/>
  <c r="AU70" i="32"/>
  <c r="AU36" i="32"/>
  <c r="AW41" i="32"/>
  <c r="BB41" i="32" s="1"/>
  <c r="AW16" i="32"/>
  <c r="BB16" i="32" s="1"/>
  <c r="W14" i="32"/>
  <c r="X15" i="32"/>
  <c r="AB70" i="32"/>
  <c r="AG70" i="32" s="1"/>
  <c r="AF70" i="32"/>
  <c r="AW17" i="32"/>
  <c r="BB17" i="32" s="1"/>
  <c r="BA17" i="32"/>
  <c r="AW26" i="32"/>
  <c r="BB26" i="32" s="1"/>
  <c r="AW40" i="32"/>
  <c r="BB40" i="32" s="1"/>
  <c r="AW43" i="32"/>
  <c r="BB43" i="32" s="1"/>
  <c r="BA48" i="32"/>
  <c r="AW48" i="32"/>
  <c r="BB48" i="32" s="1"/>
  <c r="AS52" i="32"/>
  <c r="AZ52" i="32" s="1"/>
  <c r="BA65" i="32"/>
  <c r="AW65" i="32"/>
  <c r="BB65" i="32" s="1"/>
  <c r="AS81" i="32"/>
  <c r="AZ81" i="32" s="1"/>
  <c r="H82" i="15"/>
  <c r="H84" i="15" s="1"/>
  <c r="G84" i="15"/>
  <c r="M53" i="53"/>
  <c r="F38" i="15"/>
  <c r="AS83" i="32"/>
  <c r="AZ83" i="32" s="1"/>
  <c r="V14" i="32"/>
  <c r="AS33" i="32"/>
  <c r="AZ33" i="32" s="1"/>
  <c r="AW58" i="32"/>
  <c r="BB58" i="32" s="1"/>
  <c r="AO45" i="32"/>
  <c r="AY45" i="32" s="1"/>
  <c r="AO74" i="32"/>
  <c r="AY74" i="32" s="1"/>
  <c r="AO54" i="32"/>
  <c r="AY54" i="32" s="1"/>
  <c r="AO35" i="32"/>
  <c r="AY35" i="32" s="1"/>
  <c r="AO17" i="32"/>
  <c r="AY17" i="32" s="1"/>
  <c r="AO78" i="32"/>
  <c r="AY78" i="32" s="1"/>
  <c r="AO34" i="32"/>
  <c r="AY34" i="32" s="1"/>
  <c r="AO79" i="32"/>
  <c r="AY79" i="32" s="1"/>
  <c r="AO73" i="32"/>
  <c r="AY73" i="32" s="1"/>
  <c r="AO61" i="32"/>
  <c r="AY61" i="32" s="1"/>
  <c r="H69" i="15"/>
  <c r="Z42" i="32"/>
  <c r="AS39" i="32"/>
  <c r="AZ39" i="32" s="1"/>
  <c r="AS47" i="32"/>
  <c r="AZ47" i="32" s="1"/>
  <c r="AS76" i="32"/>
  <c r="AZ76" i="32" s="1"/>
  <c r="AS78" i="32"/>
  <c r="AZ78" i="32" s="1"/>
  <c r="AS80" i="32"/>
  <c r="AZ80" i="32" s="1"/>
  <c r="AS82" i="32"/>
  <c r="AZ82" i="32" s="1"/>
  <c r="E13" i="35"/>
  <c r="E16" i="29" s="1"/>
  <c r="E17" i="52" s="1"/>
  <c r="E83" i="52"/>
  <c r="I83" i="52"/>
  <c r="F121" i="52"/>
  <c r="F110" i="52" s="1"/>
  <c r="J121" i="52"/>
  <c r="N121" i="52"/>
  <c r="AG107" i="52"/>
  <c r="AK107" i="52"/>
  <c r="AJ125" i="52"/>
  <c r="AN125" i="52"/>
  <c r="AR125" i="52"/>
  <c r="AL128" i="52"/>
  <c r="AP107" i="52"/>
  <c r="AM122" i="52"/>
  <c r="AS85" i="52"/>
  <c r="AH87" i="52"/>
  <c r="AH84" i="52" s="1"/>
  <c r="AL87" i="52"/>
  <c r="AL84" i="52" s="1"/>
  <c r="AI87" i="52"/>
  <c r="AI84" i="52" s="1"/>
  <c r="AS91" i="52"/>
  <c r="AO87" i="52"/>
  <c r="AO84" i="52" s="1"/>
  <c r="AS98" i="52"/>
  <c r="AQ97" i="52"/>
  <c r="AH97" i="52"/>
  <c r="AL97" i="52"/>
  <c r="AG97" i="52"/>
  <c r="AK97" i="52"/>
  <c r="Q102" i="52"/>
  <c r="AI102" i="52"/>
  <c r="AM102" i="52"/>
  <c r="AQ102" i="52"/>
  <c r="AL102" i="52"/>
  <c r="AI107" i="52"/>
  <c r="AM107" i="52"/>
  <c r="AQ107" i="52"/>
  <c r="AS109" i="52"/>
  <c r="AS112" i="52"/>
  <c r="AS113" i="52"/>
  <c r="AJ114" i="52"/>
  <c r="AJ111" i="52" s="1"/>
  <c r="AS116" i="52"/>
  <c r="AS117" i="52"/>
  <c r="AP114" i="52"/>
  <c r="AP111" i="52" s="1"/>
  <c r="E121" i="52"/>
  <c r="E110" i="52" s="1"/>
  <c r="E82" i="52" s="1"/>
  <c r="E145" i="52" s="1"/>
  <c r="I121" i="52"/>
  <c r="I110" i="52" s="1"/>
  <c r="I82" i="52" s="1"/>
  <c r="I145" i="52" s="1"/>
  <c r="M121" i="52"/>
  <c r="M110" i="52" s="1"/>
  <c r="AS123" i="52"/>
  <c r="AN122" i="52"/>
  <c r="AS124" i="52"/>
  <c r="G121" i="52"/>
  <c r="G110" i="52" s="1"/>
  <c r="K121" i="52"/>
  <c r="K110" i="52" s="1"/>
  <c r="AL125" i="52"/>
  <c r="AP125" i="52"/>
  <c r="AS127" i="52"/>
  <c r="AS130" i="52"/>
  <c r="AS132" i="52"/>
  <c r="AK131" i="52"/>
  <c r="AJ134" i="52"/>
  <c r="AJ131" i="52" s="1"/>
  <c r="AN134" i="52"/>
  <c r="AN131" i="52" s="1"/>
  <c r="AR134" i="52"/>
  <c r="AR131" i="52" s="1"/>
  <c r="AS137" i="52"/>
  <c r="AH139" i="52"/>
  <c r="AL139" i="52"/>
  <c r="AP139" i="52"/>
  <c r="AS141" i="52"/>
  <c r="AG142" i="52"/>
  <c r="AK142" i="52"/>
  <c r="AO142" i="52"/>
  <c r="AK43" i="52"/>
  <c r="Q114" i="52"/>
  <c r="Q134" i="52"/>
  <c r="AO114" i="52"/>
  <c r="AO111" i="52" s="1"/>
  <c r="AO134" i="52"/>
  <c r="AO131" i="52" s="1"/>
  <c r="AS126" i="52"/>
  <c r="AP40" i="52"/>
  <c r="AJ43" i="52"/>
  <c r="AS89" i="52"/>
  <c r="AK87" i="52"/>
  <c r="AK84" i="52" s="1"/>
  <c r="AS94" i="52"/>
  <c r="Q97" i="52"/>
  <c r="AS101" i="52"/>
  <c r="Q107" i="52"/>
  <c r="N110" i="52"/>
  <c r="AI138" i="52"/>
  <c r="AS144" i="52"/>
  <c r="Q78" i="52"/>
  <c r="AJ122" i="52"/>
  <c r="AM40" i="52"/>
  <c r="AQ40" i="52"/>
  <c r="AH40" i="52"/>
  <c r="AL40" i="52"/>
  <c r="AL35" i="52" s="1"/>
  <c r="AN40" i="52"/>
  <c r="AR43" i="52"/>
  <c r="E70" i="52"/>
  <c r="Q70" i="52" s="1"/>
  <c r="Q75" i="52"/>
  <c r="AS103" i="52"/>
  <c r="AJ97" i="52"/>
  <c r="AN97" i="52"/>
  <c r="AN102" i="52"/>
  <c r="AS106" i="52"/>
  <c r="AS115" i="52"/>
  <c r="J110" i="52"/>
  <c r="AS135" i="52"/>
  <c r="B30" i="52"/>
  <c r="S30" i="52"/>
  <c r="AG134" i="52"/>
  <c r="AG131" i="52" s="1"/>
  <c r="Q122" i="52"/>
  <c r="AQ138" i="52"/>
  <c r="AG114" i="52"/>
  <c r="AG111" i="52" s="1"/>
  <c r="E46" i="52"/>
  <c r="E69" i="52" s="1"/>
  <c r="Q52" i="52"/>
  <c r="I46" i="52"/>
  <c r="I69" i="52" s="1"/>
  <c r="M46" i="52"/>
  <c r="M69" i="52" s="1"/>
  <c r="AQ87" i="52"/>
  <c r="AQ84" i="52" s="1"/>
  <c r="AO97" i="52"/>
  <c r="Q125" i="52"/>
  <c r="AR40" i="52"/>
  <c r="AR35" i="52" s="1"/>
  <c r="AI40" i="52"/>
  <c r="K69" i="52"/>
  <c r="Q55" i="52"/>
  <c r="AH142" i="52"/>
  <c r="AL142" i="52"/>
  <c r="AS108" i="52"/>
  <c r="Q40" i="52"/>
  <c r="Q35" i="52" s="1"/>
  <c r="AN43" i="52"/>
  <c r="AL43" i="52"/>
  <c r="G46" i="52"/>
  <c r="G69" i="52" s="1"/>
  <c r="O46" i="52"/>
  <c r="O69" i="52" s="1"/>
  <c r="H121" i="52"/>
  <c r="H110" i="52" s="1"/>
  <c r="L121" i="52"/>
  <c r="L110" i="52" s="1"/>
  <c r="P121" i="52"/>
  <c r="P110" i="52" s="1"/>
  <c r="AQ122" i="52"/>
  <c r="AI128" i="52"/>
  <c r="AM128" i="52"/>
  <c r="AQ128" i="52"/>
  <c r="AJ139" i="52"/>
  <c r="AJ142" i="52"/>
  <c r="AR142" i="52"/>
  <c r="I47" i="53"/>
  <c r="H33" i="53"/>
  <c r="L33" i="53"/>
  <c r="P33" i="53"/>
  <c r="AH29" i="51"/>
  <c r="AL29" i="51"/>
  <c r="AG43" i="51"/>
  <c r="AK43" i="51"/>
  <c r="AO43" i="51"/>
  <c r="AJ29" i="51"/>
  <c r="AM90" i="51"/>
  <c r="AM87" i="51" s="1"/>
  <c r="AN29" i="51"/>
  <c r="AR84" i="51"/>
  <c r="AR81" i="51" s="1"/>
  <c r="AJ40" i="51"/>
  <c r="AN40" i="51"/>
  <c r="AI43" i="51"/>
  <c r="AM43" i="51"/>
  <c r="AN84" i="51"/>
  <c r="AN81" i="51" s="1"/>
  <c r="AN32" i="51"/>
  <c r="AG93" i="51"/>
  <c r="AO93" i="51"/>
  <c r="AH32" i="51"/>
  <c r="AL32" i="51"/>
  <c r="AH43" i="51"/>
  <c r="AL43" i="51"/>
  <c r="AQ29" i="51"/>
  <c r="AQ32" i="51"/>
  <c r="AQ43" i="51"/>
  <c r="AQ35" i="51" s="1"/>
  <c r="AR43" i="51"/>
  <c r="AP84" i="51"/>
  <c r="AP81" i="51" s="1"/>
  <c r="AQ93" i="51"/>
  <c r="AJ84" i="51"/>
  <c r="AJ81" i="51" s="1"/>
  <c r="AI90" i="51"/>
  <c r="AI87" i="51" s="1"/>
  <c r="AK98" i="51"/>
  <c r="AJ32" i="51"/>
  <c r="E46" i="51"/>
  <c r="AI40" i="51"/>
  <c r="AM40" i="51"/>
  <c r="AJ43" i="51"/>
  <c r="AN43" i="51"/>
  <c r="AR29" i="51"/>
  <c r="AB73" i="32"/>
  <c r="AG73" i="32" s="1"/>
  <c r="AR42" i="32"/>
  <c r="AR59" i="32"/>
  <c r="AW35" i="32"/>
  <c r="BB35" i="32" s="1"/>
  <c r="AO98" i="51"/>
  <c r="AF61" i="32"/>
  <c r="AX59" i="32"/>
  <c r="AC14" i="32"/>
  <c r="AX14" i="32"/>
  <c r="E12" i="46"/>
  <c r="E38" i="46" s="1"/>
  <c r="AF67" i="32"/>
  <c r="BA40" i="32"/>
  <c r="AW44" i="32"/>
  <c r="BB44" i="32" s="1"/>
  <c r="V42" i="32"/>
  <c r="AB45" i="32"/>
  <c r="AG45" i="32" s="1"/>
  <c r="AT84" i="32"/>
  <c r="AA59" i="32"/>
  <c r="AF59" i="32" s="1"/>
  <c r="U84" i="32"/>
  <c r="AS23" i="32"/>
  <c r="AZ23" i="32" s="1"/>
  <c r="AW28" i="32"/>
  <c r="BB28" i="32" s="1"/>
  <c r="W59" i="32"/>
  <c r="AH114" i="52"/>
  <c r="AH111" i="52" s="1"/>
  <c r="AK111" i="52"/>
  <c r="Q31" i="46"/>
  <c r="AF60" i="32"/>
  <c r="BA26" i="32"/>
  <c r="AB55" i="32"/>
  <c r="AG55" i="32" s="1"/>
  <c r="BA58" i="32"/>
  <c r="G49" i="15"/>
  <c r="AO122" i="52"/>
  <c r="AH63" i="51"/>
  <c r="AH60" i="51" s="1"/>
  <c r="AK90" i="51"/>
  <c r="AK87" i="51" s="1"/>
  <c r="AH43" i="52"/>
  <c r="AQ125" i="52"/>
  <c r="AP84" i="32"/>
  <c r="AC59" i="32"/>
  <c r="Q25" i="46"/>
  <c r="AW71" i="32"/>
  <c r="BB71" i="32" s="1"/>
  <c r="AW47" i="32"/>
  <c r="BB47" i="32" s="1"/>
  <c r="AW15" i="32"/>
  <c r="BB15" i="32" s="1"/>
  <c r="AB26" i="32"/>
  <c r="AG26" i="32" s="1"/>
  <c r="AF26" i="32"/>
  <c r="AW79" i="32"/>
  <c r="BB79" i="32" s="1"/>
  <c r="G59" i="15"/>
  <c r="AI114" i="52"/>
  <c r="AI111" i="52" s="1"/>
  <c r="AI122" i="52"/>
  <c r="AP40" i="51"/>
  <c r="AS29" i="32"/>
  <c r="AZ29" i="32" s="1"/>
  <c r="AS54" i="32"/>
  <c r="AZ54" i="32" s="1"/>
  <c r="AS70" i="32"/>
  <c r="AZ70" i="32" s="1"/>
  <c r="AW73" i="32"/>
  <c r="BB73" i="32" s="1"/>
  <c r="AJ40" i="52"/>
  <c r="AJ35" i="52" s="1"/>
  <c r="AG102" i="52"/>
  <c r="AN107" i="52"/>
  <c r="AR107" i="52"/>
  <c r="AI134" i="52"/>
  <c r="AI131" i="52" s="1"/>
  <c r="AP142" i="52"/>
  <c r="Q32" i="51"/>
  <c r="Q40" i="51"/>
  <c r="AG40" i="52"/>
  <c r="AK40" i="52"/>
  <c r="AK35" i="52" s="1"/>
  <c r="AM43" i="52"/>
  <c r="AQ43" i="52"/>
  <c r="AG87" i="52"/>
  <c r="AG84" i="52" s="1"/>
  <c r="O83" i="52"/>
  <c r="AP97" i="52"/>
  <c r="AS99" i="52"/>
  <c r="AH122" i="52"/>
  <c r="AL122" i="52"/>
  <c r="AP122" i="52"/>
  <c r="AH125" i="52"/>
  <c r="AJ128" i="52"/>
  <c r="AN128" i="52"/>
  <c r="AN139" i="52"/>
  <c r="AI32" i="51"/>
  <c r="AM32" i="51"/>
  <c r="AK32" i="51"/>
  <c r="AO40" i="51"/>
  <c r="Q29" i="51"/>
  <c r="Q43" i="51"/>
  <c r="AI29" i="51"/>
  <c r="AM29" i="51"/>
  <c r="AR40" i="51"/>
  <c r="AP43" i="51"/>
  <c r="AH40" i="51"/>
  <c r="AL40" i="51"/>
  <c r="AS42" i="51"/>
  <c r="AK40" i="51"/>
  <c r="AS28" i="51"/>
  <c r="AS33" i="51"/>
  <c r="AR32" i="51"/>
  <c r="AK29" i="51"/>
  <c r="AO29" i="51"/>
  <c r="AO24" i="51" s="1"/>
  <c r="AS38" i="51"/>
  <c r="AS41" i="51"/>
  <c r="AS31" i="51"/>
  <c r="AS45" i="51"/>
  <c r="AS30" i="51"/>
  <c r="AS34" i="51"/>
  <c r="AS39" i="51"/>
  <c r="AS44" i="51"/>
  <c r="AG40" i="51"/>
  <c r="AP24" i="51"/>
  <c r="AS27" i="51"/>
  <c r="AG29" i="51"/>
  <c r="Q23" i="51"/>
  <c r="AI51" i="51"/>
  <c r="AM51" i="51"/>
  <c r="AQ51" i="51"/>
  <c r="AJ54" i="51"/>
  <c r="AL70" i="51"/>
  <c r="P76" i="51"/>
  <c r="AS104" i="51"/>
  <c r="AG63" i="51"/>
  <c r="AG60" i="51" s="1"/>
  <c r="AR51" i="51"/>
  <c r="AP54" i="51"/>
  <c r="AJ63" i="51"/>
  <c r="AJ60" i="51" s="1"/>
  <c r="AJ70" i="51"/>
  <c r="AN70" i="51"/>
  <c r="AR70" i="51"/>
  <c r="O69" i="51"/>
  <c r="O66" i="51" s="1"/>
  <c r="O59" i="51" s="1"/>
  <c r="K46" i="51"/>
  <c r="J69" i="51"/>
  <c r="J66" i="51" s="1"/>
  <c r="J59" i="51" s="1"/>
  <c r="N69" i="51"/>
  <c r="N66" i="51" s="1"/>
  <c r="N59" i="51" s="1"/>
  <c r="AM98" i="51"/>
  <c r="AQ98" i="51"/>
  <c r="AJ51" i="51"/>
  <c r="AR73" i="51"/>
  <c r="Q77" i="51"/>
  <c r="AG98" i="51"/>
  <c r="L46" i="51"/>
  <c r="L76" i="51"/>
  <c r="AI54" i="51"/>
  <c r="AM54" i="51"/>
  <c r="AQ54" i="51"/>
  <c r="AK63" i="51"/>
  <c r="AK60" i="51" s="1"/>
  <c r="AH73" i="51"/>
  <c r="AP73" i="51"/>
  <c r="AI77" i="51"/>
  <c r="AM77" i="51"/>
  <c r="AQ77" i="51"/>
  <c r="AS53" i="51"/>
  <c r="AH54" i="51"/>
  <c r="G69" i="51"/>
  <c r="G66" i="51" s="1"/>
  <c r="G59" i="51" s="1"/>
  <c r="S17" i="51"/>
  <c r="P69" i="51"/>
  <c r="P66" i="51" s="1"/>
  <c r="P59" i="51" s="1"/>
  <c r="I69" i="51"/>
  <c r="I66" i="51" s="1"/>
  <c r="I59" i="51" s="1"/>
  <c r="AI73" i="51"/>
  <c r="AM73" i="51"/>
  <c r="AG73" i="51"/>
  <c r="AL77" i="51"/>
  <c r="AS83" i="51"/>
  <c r="AI84" i="51"/>
  <c r="AI81" i="51" s="1"/>
  <c r="AM84" i="51"/>
  <c r="AM81" i="51" s="1"/>
  <c r="E76" i="51"/>
  <c r="AS91" i="51"/>
  <c r="AQ87" i="51"/>
  <c r="AS92" i="51"/>
  <c r="AP90" i="51"/>
  <c r="AP87" i="51" s="1"/>
  <c r="Q93" i="51"/>
  <c r="J76" i="51"/>
  <c r="AH93" i="51"/>
  <c r="AP93" i="51"/>
  <c r="AS101" i="51"/>
  <c r="AL98" i="51"/>
  <c r="AS68" i="51"/>
  <c r="AO90" i="51"/>
  <c r="AO87" i="51" s="1"/>
  <c r="Q90" i="51"/>
  <c r="AI70" i="51"/>
  <c r="AJ73" i="51"/>
  <c r="AN73" i="51"/>
  <c r="AJ77" i="51"/>
  <c r="AN77" i="51"/>
  <c r="AG84" i="51"/>
  <c r="AG81" i="51" s="1"/>
  <c r="AO84" i="51"/>
  <c r="AO81" i="51" s="1"/>
  <c r="AJ90" i="51"/>
  <c r="AN90" i="51"/>
  <c r="AN87" i="51" s="1"/>
  <c r="AR90" i="51"/>
  <c r="AR87" i="51" s="1"/>
  <c r="AS85" i="51"/>
  <c r="AK73" i="51"/>
  <c r="F76" i="51"/>
  <c r="Q84" i="51"/>
  <c r="AS86" i="51"/>
  <c r="AS75" i="51"/>
  <c r="AK51" i="51"/>
  <c r="AR63" i="51"/>
  <c r="AR60" i="51" s="1"/>
  <c r="AO77" i="51"/>
  <c r="AL93" i="51"/>
  <c r="AH90" i="51"/>
  <c r="AH87" i="51" s="1"/>
  <c r="AW23" i="32"/>
  <c r="BB23" i="32" s="1"/>
  <c r="BA18" i="32"/>
  <c r="AW18" i="32"/>
  <c r="BB18" i="32" s="1"/>
  <c r="BA34" i="32"/>
  <c r="AW34" i="32"/>
  <c r="BB34" i="32" s="1"/>
  <c r="AW60" i="32"/>
  <c r="BB60" i="32" s="1"/>
  <c r="BA60" i="32"/>
  <c r="BA63" i="32"/>
  <c r="AW63" i="32"/>
  <c r="BB63" i="32" s="1"/>
  <c r="BA67" i="32"/>
  <c r="AW67" i="32"/>
  <c r="BB67" i="32" s="1"/>
  <c r="BA69" i="32"/>
  <c r="AW69" i="32"/>
  <c r="BB69" i="32" s="1"/>
  <c r="AW76" i="32"/>
  <c r="BB76" i="32" s="1"/>
  <c r="BA76" i="32"/>
  <c r="AB18" i="32"/>
  <c r="AG18" i="32" s="1"/>
  <c r="AF18" i="32"/>
  <c r="AW29" i="32"/>
  <c r="BB29" i="32" s="1"/>
  <c r="BA29" i="32"/>
  <c r="BA38" i="32"/>
  <c r="AW38" i="32"/>
  <c r="BB38" i="32" s="1"/>
  <c r="AV42" i="32"/>
  <c r="BA42" i="32" s="1"/>
  <c r="AW52" i="32"/>
  <c r="BA83" i="32"/>
  <c r="AW83" i="32"/>
  <c r="BB83" i="32" s="1"/>
  <c r="H22" i="45"/>
  <c r="H12" i="45" s="1"/>
  <c r="H34" i="45" s="1"/>
  <c r="H38" i="46"/>
  <c r="AR14" i="32"/>
  <c r="AS15" i="32"/>
  <c r="Z14" i="32"/>
  <c r="AW37" i="32"/>
  <c r="BB37" i="32" s="1"/>
  <c r="BA37" i="32"/>
  <c r="AO63" i="32"/>
  <c r="AY63" i="32" s="1"/>
  <c r="AQ73" i="32"/>
  <c r="AO56" i="32"/>
  <c r="AY56" i="32" s="1"/>
  <c r="AO62" i="32"/>
  <c r="AY62" i="32" s="1"/>
  <c r="AS75" i="32"/>
  <c r="AZ75" i="32" s="1"/>
  <c r="AO18" i="32"/>
  <c r="AY18" i="32" s="1"/>
  <c r="AO16" i="32"/>
  <c r="AY16" i="32" s="1"/>
  <c r="AQ76" i="32"/>
  <c r="AS63" i="32"/>
  <c r="AZ63" i="32" s="1"/>
  <c r="AQ55" i="32"/>
  <c r="AS60" i="32"/>
  <c r="AO29" i="32"/>
  <c r="AY29" i="32" s="1"/>
  <c r="AQ29" i="32"/>
  <c r="AQ31" i="32"/>
  <c r="AQ38" i="32"/>
  <c r="AS41" i="32"/>
  <c r="AZ41" i="32" s="1"/>
  <c r="AS28" i="32"/>
  <c r="AZ28" i="32" s="1"/>
  <c r="AS16" i="32"/>
  <c r="AZ16" i="32" s="1"/>
  <c r="AS73" i="32"/>
  <c r="AZ73" i="32" s="1"/>
  <c r="AQ40" i="32"/>
  <c r="AQ43" i="32"/>
  <c r="AO81" i="32"/>
  <c r="AY81" i="32" s="1"/>
  <c r="AB57" i="32"/>
  <c r="AG57" i="32" s="1"/>
  <c r="AF57" i="32"/>
  <c r="F22" i="45"/>
  <c r="F12" i="45" s="1"/>
  <c r="F34" i="45" s="1"/>
  <c r="F38" i="46"/>
  <c r="J22" i="45"/>
  <c r="J12" i="45" s="1"/>
  <c r="J34" i="45" s="1"/>
  <c r="J38" i="46"/>
  <c r="AR98" i="51"/>
  <c r="V23" i="32"/>
  <c r="V84" i="32" s="1"/>
  <c r="V59" i="32"/>
  <c r="Z59" i="32"/>
  <c r="AB79" i="32"/>
  <c r="AG79" i="32" s="1"/>
  <c r="AV14" i="32"/>
  <c r="BA14" i="32" s="1"/>
  <c r="AS19" i="32"/>
  <c r="AZ19" i="32" s="1"/>
  <c r="AS35" i="32"/>
  <c r="AZ35" i="32" s="1"/>
  <c r="AS37" i="32"/>
  <c r="AZ37" i="32" s="1"/>
  <c r="AS57" i="32"/>
  <c r="AZ57" i="32" s="1"/>
  <c r="AS58" i="32"/>
  <c r="AZ58" i="32" s="1"/>
  <c r="AS68" i="32"/>
  <c r="AZ68" i="32" s="1"/>
  <c r="AS71" i="32"/>
  <c r="AZ71" i="32" s="1"/>
  <c r="Q25" i="48"/>
  <c r="AU14" i="32"/>
  <c r="AN84" i="32"/>
  <c r="AN86" i="32" s="1"/>
  <c r="P46" i="51"/>
  <c r="AL54" i="51"/>
  <c r="S84" i="32"/>
  <c r="S86" i="32" s="1"/>
  <c r="AR87" i="52"/>
  <c r="AR84" i="52" s="1"/>
  <c r="F96" i="52"/>
  <c r="F83" i="52" s="1"/>
  <c r="J96" i="52"/>
  <c r="J83" i="52" s="1"/>
  <c r="N96" i="52"/>
  <c r="N83" i="52" s="1"/>
  <c r="AJ102" i="52"/>
  <c r="AR102" i="52"/>
  <c r="AS105" i="52"/>
  <c r="AK102" i="52"/>
  <c r="AL107" i="52"/>
  <c r="AN114" i="52"/>
  <c r="AN111" i="52" s="1"/>
  <c r="AR114" i="52"/>
  <c r="AR111" i="52" s="1"/>
  <c r="AL114" i="52"/>
  <c r="AS119" i="52"/>
  <c r="AG125" i="52"/>
  <c r="AK125" i="52"/>
  <c r="AO125" i="52"/>
  <c r="AP128" i="52"/>
  <c r="AG128" i="52"/>
  <c r="AP134" i="52"/>
  <c r="AP131" i="52" s="1"/>
  <c r="AR139" i="52"/>
  <c r="AN142" i="52"/>
  <c r="AH51" i="51"/>
  <c r="AL51" i="51"/>
  <c r="AR54" i="51"/>
  <c r="AI63" i="51"/>
  <c r="AI60" i="51" s="1"/>
  <c r="AM63" i="51"/>
  <c r="AM60" i="51" s="1"/>
  <c r="AQ63" i="51"/>
  <c r="AQ60" i="51" s="1"/>
  <c r="AO73" i="51"/>
  <c r="AQ73" i="51"/>
  <c r="AR77" i="51"/>
  <c r="AH84" i="51"/>
  <c r="AH81" i="51" s="1"/>
  <c r="AL84" i="51"/>
  <c r="AL81" i="51" s="1"/>
  <c r="AG90" i="51"/>
  <c r="AG87" i="51" s="1"/>
  <c r="AH98" i="51"/>
  <c r="H46" i="52"/>
  <c r="H69" i="52" s="1"/>
  <c r="G96" i="52"/>
  <c r="G83" i="52" s="1"/>
  <c r="K96" i="52"/>
  <c r="K83" i="52" s="1"/>
  <c r="H46" i="51"/>
  <c r="AN51" i="51"/>
  <c r="O46" i="51"/>
  <c r="AO54" i="51"/>
  <c r="AN63" i="51"/>
  <c r="AN60" i="51" s="1"/>
  <c r="AM70" i="51"/>
  <c r="AP70" i="51"/>
  <c r="AS72" i="51"/>
  <c r="AK70" i="51"/>
  <c r="AO70" i="51"/>
  <c r="E69" i="51"/>
  <c r="E66" i="51" s="1"/>
  <c r="E59" i="51" s="1"/>
  <c r="K76" i="51"/>
  <c r="AL90" i="51"/>
  <c r="AL87" i="51" s="1"/>
  <c r="AN93" i="51"/>
  <c r="AR93" i="51"/>
  <c r="AI93" i="51"/>
  <c r="AM93" i="51"/>
  <c r="Q98" i="51"/>
  <c r="F17" i="15"/>
  <c r="H49" i="15"/>
  <c r="AO40" i="52"/>
  <c r="AS88" i="52"/>
  <c r="L83" i="52"/>
  <c r="AI97" i="52"/>
  <c r="AM97" i="52"/>
  <c r="AS104" i="52"/>
  <c r="AH107" i="52"/>
  <c r="AM114" i="52"/>
  <c r="AM111" i="52" s="1"/>
  <c r="AQ114" i="52"/>
  <c r="AQ111" i="52" s="1"/>
  <c r="AR128" i="52"/>
  <c r="AH134" i="52"/>
  <c r="AH131" i="52" s="1"/>
  <c r="AL134" i="52"/>
  <c r="AL131" i="52" s="1"/>
  <c r="AS136" i="52"/>
  <c r="F47" i="53"/>
  <c r="I50" i="53"/>
  <c r="AO43" i="52"/>
  <c r="N46" i="52"/>
  <c r="N69" i="52" s="1"/>
  <c r="AS90" i="52"/>
  <c r="AJ87" i="52"/>
  <c r="AJ84" i="52" s="1"/>
  <c r="AN87" i="52"/>
  <c r="AN84" i="52" s="1"/>
  <c r="AM87" i="52"/>
  <c r="AM84" i="52" s="1"/>
  <c r="AO107" i="52"/>
  <c r="O121" i="52"/>
  <c r="O110" i="52" s="1"/>
  <c r="AG122" i="52"/>
  <c r="AK122" i="52"/>
  <c r="AR122" i="52"/>
  <c r="AH128" i="52"/>
  <c r="AM134" i="52"/>
  <c r="AM131" i="52" s="1"/>
  <c r="AQ134" i="52"/>
  <c r="AQ131" i="52" s="1"/>
  <c r="AK139" i="52"/>
  <c r="AO139" i="52"/>
  <c r="N53" i="53"/>
  <c r="H47" i="53"/>
  <c r="M47" i="53"/>
  <c r="G50" i="53"/>
  <c r="L50" i="53"/>
  <c r="K50" i="53"/>
  <c r="F53" i="53"/>
  <c r="M50" i="53"/>
  <c r="J53" i="53"/>
  <c r="K47" i="53"/>
  <c r="O47" i="53"/>
  <c r="I53" i="53"/>
  <c r="L53" i="53"/>
  <c r="H50" i="53"/>
  <c r="L47" i="53"/>
  <c r="Q52" i="53"/>
  <c r="J47" i="53"/>
  <c r="E50" i="53"/>
  <c r="J50" i="53"/>
  <c r="N50" i="53"/>
  <c r="G53" i="53"/>
  <c r="K53" i="53"/>
  <c r="O53" i="53"/>
  <c r="O50" i="53"/>
  <c r="H53" i="53"/>
  <c r="B43" i="53"/>
  <c r="B16" i="53"/>
  <c r="AB17" i="32"/>
  <c r="AA14" i="32"/>
  <c r="AF17" i="32"/>
  <c r="AB46" i="32"/>
  <c r="AG46" i="32" s="1"/>
  <c r="AF46" i="32"/>
  <c r="AB83" i="32"/>
  <c r="AG83" i="32" s="1"/>
  <c r="AF83" i="32"/>
  <c r="BA72" i="32"/>
  <c r="AW72" i="32"/>
  <c r="AV59" i="32"/>
  <c r="BA59" i="32" s="1"/>
  <c r="AB47" i="32"/>
  <c r="X24" i="32"/>
  <c r="W23" i="32"/>
  <c r="AD25" i="32"/>
  <c r="T23" i="32"/>
  <c r="AD23" i="32" s="1"/>
  <c r="AB28" i="32"/>
  <c r="AG28" i="32" s="1"/>
  <c r="AF28" i="32"/>
  <c r="AD15" i="32"/>
  <c r="T14" i="32"/>
  <c r="BA62" i="32"/>
  <c r="AW62" i="32"/>
  <c r="BB62" i="32" s="1"/>
  <c r="J23" i="45"/>
  <c r="Q23" i="45" s="1"/>
  <c r="Q33" i="45"/>
  <c r="AS95" i="51"/>
  <c r="AK93" i="51"/>
  <c r="X59" i="32"/>
  <c r="AE59" i="32" s="1"/>
  <c r="AX42" i="32"/>
  <c r="AX84" i="32" s="1"/>
  <c r="AX86" i="32" s="1"/>
  <c r="H18" i="15"/>
  <c r="AM138" i="52"/>
  <c r="AZ60" i="32"/>
  <c r="AB33" i="32"/>
  <c r="AG33" i="32" s="1"/>
  <c r="AF33" i="32"/>
  <c r="AE15" i="32"/>
  <c r="X14" i="32"/>
  <c r="X52" i="32"/>
  <c r="W42" i="32"/>
  <c r="BA33" i="32"/>
  <c r="AW33" i="32"/>
  <c r="BB33" i="32" s="1"/>
  <c r="BA39" i="32"/>
  <c r="AW39" i="32"/>
  <c r="BB39" i="32" s="1"/>
  <c r="AA42" i="32"/>
  <c r="AF42" i="32" s="1"/>
  <c r="AC23" i="32"/>
  <c r="AI14" i="32"/>
  <c r="Y84" i="32"/>
  <c r="Q87" i="51"/>
  <c r="M69" i="51"/>
  <c r="M66" i="51" s="1"/>
  <c r="M59" i="51" s="1"/>
  <c r="N22" i="45"/>
  <c r="N12" i="45" s="1"/>
  <c r="N34" i="45" s="1"/>
  <c r="N38" i="46"/>
  <c r="F46" i="51"/>
  <c r="J46" i="51"/>
  <c r="AL73" i="51"/>
  <c r="D17" i="15"/>
  <c r="H29" i="15"/>
  <c r="H28" i="15" s="1"/>
  <c r="G28" i="15"/>
  <c r="N46" i="51"/>
  <c r="AO63" i="51"/>
  <c r="AO60" i="51" s="1"/>
  <c r="AS65" i="51"/>
  <c r="AL63" i="51"/>
  <c r="AG77" i="51"/>
  <c r="AK77" i="51"/>
  <c r="AS80" i="51"/>
  <c r="O76" i="51"/>
  <c r="AS89" i="51"/>
  <c r="AP98" i="51"/>
  <c r="D38" i="15"/>
  <c r="AS52" i="51"/>
  <c r="AP63" i="51"/>
  <c r="AP60" i="51" s="1"/>
  <c r="AG70" i="51"/>
  <c r="AK84" i="51"/>
  <c r="AK81" i="51" s="1"/>
  <c r="H76" i="51"/>
  <c r="N76" i="51"/>
  <c r="AS96" i="51"/>
  <c r="AI98" i="51"/>
  <c r="AJ98" i="51"/>
  <c r="AN98" i="51"/>
  <c r="AP43" i="52"/>
  <c r="J46" i="52"/>
  <c r="J69" i="52" s="1"/>
  <c r="M83" i="52"/>
  <c r="AR97" i="52"/>
  <c r="AS100" i="52"/>
  <c r="AS49" i="51"/>
  <c r="AP51" i="51"/>
  <c r="AG51" i="51"/>
  <c r="AO51" i="51"/>
  <c r="I46" i="51"/>
  <c r="M46" i="51"/>
  <c r="AK54" i="51"/>
  <c r="F69" i="51"/>
  <c r="F66" i="51" s="1"/>
  <c r="F59" i="51" s="1"/>
  <c r="AH70" i="51"/>
  <c r="H69" i="51"/>
  <c r="H66" i="51" s="1"/>
  <c r="H59" i="51" s="1"/>
  <c r="L69" i="51"/>
  <c r="L66" i="51" s="1"/>
  <c r="L59" i="51" s="1"/>
  <c r="AS74" i="51"/>
  <c r="I76" i="51"/>
  <c r="M76" i="51"/>
  <c r="AP77" i="51"/>
  <c r="AQ84" i="51"/>
  <c r="AQ81" i="51" s="1"/>
  <c r="AJ93" i="51"/>
  <c r="G69" i="15"/>
  <c r="F69" i="52"/>
  <c r="AI125" i="52"/>
  <c r="AM125" i="52"/>
  <c r="Q128" i="52"/>
  <c r="Q138" i="52"/>
  <c r="AI43" i="52"/>
  <c r="AS43" i="52" s="1"/>
  <c r="AS86" i="52"/>
  <c r="Q87" i="52"/>
  <c r="H83" i="52"/>
  <c r="AS92" i="52"/>
  <c r="P96" i="52"/>
  <c r="P83" i="52" s="1"/>
  <c r="AH102" i="52"/>
  <c r="AO102" i="52"/>
  <c r="AP102" i="52"/>
  <c r="AJ107" i="52"/>
  <c r="AS129" i="52"/>
  <c r="AG139" i="52"/>
  <c r="AS79" i="51"/>
  <c r="AG54" i="51"/>
  <c r="AS56" i="51"/>
  <c r="K69" i="51"/>
  <c r="K66" i="51" s="1"/>
  <c r="K59" i="51" s="1"/>
  <c r="Q70" i="51"/>
  <c r="G76" i="51"/>
  <c r="Q51" i="51"/>
  <c r="G46" i="51"/>
  <c r="AN54" i="51"/>
  <c r="Q60" i="51"/>
  <c r="AH77" i="51"/>
  <c r="AS71" i="51"/>
  <c r="Q54" i="51"/>
  <c r="AS55" i="51"/>
  <c r="AQ70" i="51"/>
  <c r="AS50" i="51"/>
  <c r="Q73" i="51"/>
  <c r="AS64" i="51"/>
  <c r="Q63" i="51"/>
  <c r="Q81" i="51"/>
  <c r="AS62" i="51"/>
  <c r="AQ42" i="32" l="1"/>
  <c r="AU23" i="32"/>
  <c r="AO42" i="32"/>
  <c r="AY42" i="32" s="1"/>
  <c r="Z84" i="32"/>
  <c r="Z86" i="32" s="1"/>
  <c r="AQ35" i="52"/>
  <c r="AQ14" i="32"/>
  <c r="AQ23" i="32"/>
  <c r="AQ84" i="32" s="1"/>
  <c r="AC84" i="32"/>
  <c r="AC86" i="32" s="1"/>
  <c r="I46" i="53"/>
  <c r="AM35" i="52"/>
  <c r="AU42" i="32"/>
  <c r="AU84" i="32" s="1"/>
  <c r="AU86" i="32" s="1"/>
  <c r="D79" i="15"/>
  <c r="D85" i="15" s="1"/>
  <c r="F79" i="15"/>
  <c r="F85" i="15" s="1"/>
  <c r="H38" i="15"/>
  <c r="G17" i="15"/>
  <c r="G38" i="15"/>
  <c r="AS40" i="52"/>
  <c r="AS35" i="52" s="1"/>
  <c r="AS69" i="52" s="1"/>
  <c r="AG35" i="52"/>
  <c r="AH24" i="51"/>
  <c r="AN35" i="52"/>
  <c r="AO14" i="32"/>
  <c r="AS59" i="32"/>
  <c r="AZ59" i="32" s="1"/>
  <c r="AR84" i="32"/>
  <c r="AP35" i="52"/>
  <c r="AS139" i="52"/>
  <c r="AW14" i="32"/>
  <c r="BB14" i="32" s="1"/>
  <c r="AO35" i="52"/>
  <c r="AQ59" i="32"/>
  <c r="AO59" i="32"/>
  <c r="AY59" i="32" s="1"/>
  <c r="AO35" i="51"/>
  <c r="AO23" i="51" s="1"/>
  <c r="AI35" i="52"/>
  <c r="AH35" i="52"/>
  <c r="AX39" i="32"/>
  <c r="E81" i="32"/>
  <c r="AR138" i="52"/>
  <c r="AG96" i="52"/>
  <c r="AG93" i="52" s="1"/>
  <c r="AG83" i="52" s="1"/>
  <c r="AK138" i="52"/>
  <c r="AJ121" i="52"/>
  <c r="AJ118" i="52" s="1"/>
  <c r="AJ110" i="52" s="1"/>
  <c r="AI96" i="52"/>
  <c r="AI93" i="52" s="1"/>
  <c r="AI83" i="52" s="1"/>
  <c r="AQ96" i="52"/>
  <c r="AQ93" i="52" s="1"/>
  <c r="AQ83" i="52" s="1"/>
  <c r="AO138" i="52"/>
  <c r="AL96" i="52"/>
  <c r="AL93" i="52" s="1"/>
  <c r="AL83" i="52" s="1"/>
  <c r="AN121" i="52"/>
  <c r="AN118" i="52" s="1"/>
  <c r="AN110" i="52" s="1"/>
  <c r="AL121" i="52"/>
  <c r="AL118" i="52" s="1"/>
  <c r="AP138" i="52"/>
  <c r="AL138" i="52"/>
  <c r="AM96" i="52"/>
  <c r="AM93" i="52" s="1"/>
  <c r="AM83" i="52" s="1"/>
  <c r="K82" i="52"/>
  <c r="K145" i="52" s="1"/>
  <c r="K146" i="52" s="1"/>
  <c r="AH138" i="52"/>
  <c r="P82" i="52"/>
  <c r="P145" i="52" s="1"/>
  <c r="P146" i="52" s="1"/>
  <c r="AK96" i="52"/>
  <c r="AK93" i="52" s="1"/>
  <c r="AK83" i="52" s="1"/>
  <c r="M82" i="52"/>
  <c r="M145" i="52" s="1"/>
  <c r="M146" i="52" s="1"/>
  <c r="G82" i="52"/>
  <c r="G145" i="52" s="1"/>
  <c r="G146" i="52" s="1"/>
  <c r="AK121" i="52"/>
  <c r="AK118" i="52" s="1"/>
  <c r="AK110" i="52" s="1"/>
  <c r="K34" i="52"/>
  <c r="AO121" i="52"/>
  <c r="AO118" i="52" s="1"/>
  <c r="AO110" i="52" s="1"/>
  <c r="H82" i="52"/>
  <c r="H34" i="52" s="1"/>
  <c r="AN96" i="52"/>
  <c r="AN93" i="52" s="1"/>
  <c r="AN83" i="52" s="1"/>
  <c r="AI121" i="52"/>
  <c r="AI118" i="52" s="1"/>
  <c r="AI110" i="52" s="1"/>
  <c r="E34" i="52"/>
  <c r="N82" i="52"/>
  <c r="N34" i="52" s="1"/>
  <c r="AR121" i="52"/>
  <c r="AR118" i="52" s="1"/>
  <c r="AR110" i="52" s="1"/>
  <c r="AQ121" i="52"/>
  <c r="AQ118" i="52" s="1"/>
  <c r="AQ110" i="52" s="1"/>
  <c r="AM46" i="52"/>
  <c r="AP96" i="52"/>
  <c r="AP93" i="52" s="1"/>
  <c r="AP83" i="52" s="1"/>
  <c r="AM121" i="52"/>
  <c r="AM118" i="52" s="1"/>
  <c r="AM110" i="52" s="1"/>
  <c r="AH121" i="52"/>
  <c r="AH118" i="52" s="1"/>
  <c r="AH110" i="52" s="1"/>
  <c r="O82" i="52"/>
  <c r="O34" i="52" s="1"/>
  <c r="J82" i="52"/>
  <c r="J145" i="52" s="1"/>
  <c r="J146" i="52" s="1"/>
  <c r="AP46" i="52"/>
  <c r="AJ138" i="52"/>
  <c r="AN35" i="51"/>
  <c r="N46" i="53"/>
  <c r="AL24" i="51"/>
  <c r="AK35" i="51"/>
  <c r="AJ35" i="51"/>
  <c r="AJ24" i="51"/>
  <c r="AQ24" i="51"/>
  <c r="AQ23" i="51" s="1"/>
  <c r="AM35" i="51"/>
  <c r="AR35" i="51"/>
  <c r="AN24" i="51"/>
  <c r="AN23" i="51" s="1"/>
  <c r="AK24" i="51"/>
  <c r="AL35" i="51"/>
  <c r="AS32" i="51"/>
  <c r="AM24" i="51"/>
  <c r="AI46" i="51"/>
  <c r="AS43" i="51"/>
  <c r="AH35" i="51"/>
  <c r="AI35" i="51"/>
  <c r="AG46" i="51"/>
  <c r="AR24" i="51"/>
  <c r="U86" i="32"/>
  <c r="AH86" i="32" s="1"/>
  <c r="AH84" i="32"/>
  <c r="AS107" i="52"/>
  <c r="AP35" i="51"/>
  <c r="AP23" i="51" s="1"/>
  <c r="AS87" i="52"/>
  <c r="AS84" i="52" s="1"/>
  <c r="AS40" i="51"/>
  <c r="AS42" i="32"/>
  <c r="AZ42" i="32" s="1"/>
  <c r="E22" i="45"/>
  <c r="Q22" i="45" s="1"/>
  <c r="I146" i="52"/>
  <c r="P58" i="51"/>
  <c r="P97" i="51" s="1"/>
  <c r="P105" i="51" s="1"/>
  <c r="P106" i="51" s="1"/>
  <c r="AN138" i="52"/>
  <c r="AN69" i="51"/>
  <c r="AN66" i="51" s="1"/>
  <c r="AN59" i="51" s="1"/>
  <c r="AM46" i="51"/>
  <c r="AT86" i="32"/>
  <c r="BD86" i="32" s="1"/>
  <c r="BD84" i="32"/>
  <c r="AO96" i="52"/>
  <c r="AO93" i="52" s="1"/>
  <c r="AO83" i="52" s="1"/>
  <c r="AR96" i="52"/>
  <c r="AR93" i="52" s="1"/>
  <c r="AR83" i="52" s="1"/>
  <c r="AL69" i="51"/>
  <c r="AL66" i="51" s="1"/>
  <c r="Q121" i="52"/>
  <c r="AO23" i="32"/>
  <c r="AY23" i="32" s="1"/>
  <c r="Q12" i="46"/>
  <c r="Q38" i="46" s="1"/>
  <c r="M46" i="53"/>
  <c r="L82" i="52"/>
  <c r="L34" i="52" s="1"/>
  <c r="AP121" i="52"/>
  <c r="AP118" i="52" s="1"/>
  <c r="AP110" i="52" s="1"/>
  <c r="AB59" i="32"/>
  <c r="AG59" i="32" s="1"/>
  <c r="AJ69" i="51"/>
  <c r="AJ66" i="51" s="1"/>
  <c r="AJ59" i="51" s="1"/>
  <c r="AI24" i="51"/>
  <c r="AP86" i="32"/>
  <c r="BC86" i="32" s="1"/>
  <c r="BC84" i="32"/>
  <c r="AS29" i="51"/>
  <c r="AR46" i="51"/>
  <c r="AG35" i="51"/>
  <c r="AG24" i="51"/>
  <c r="AJ46" i="51"/>
  <c r="AQ46" i="51"/>
  <c r="AP46" i="51"/>
  <c r="I58" i="51"/>
  <c r="I97" i="51" s="1"/>
  <c r="I105" i="51" s="1"/>
  <c r="I106" i="51" s="1"/>
  <c r="AR69" i="51"/>
  <c r="AR66" i="51" s="1"/>
  <c r="AR59" i="51" s="1"/>
  <c r="O58" i="51"/>
  <c r="O97" i="51" s="1"/>
  <c r="O105" i="51" s="1"/>
  <c r="O106" i="51" s="1"/>
  <c r="K58" i="51"/>
  <c r="K97" i="51" s="1"/>
  <c r="K105" i="51" s="1"/>
  <c r="K106" i="51" s="1"/>
  <c r="AH69" i="51"/>
  <c r="AH66" i="51" s="1"/>
  <c r="AH59" i="51" s="1"/>
  <c r="F58" i="51"/>
  <c r="F97" i="51" s="1"/>
  <c r="F105" i="51" s="1"/>
  <c r="F106" i="51" s="1"/>
  <c r="AO46" i="51"/>
  <c r="AK46" i="51"/>
  <c r="AK69" i="51"/>
  <c r="AK66" i="51" s="1"/>
  <c r="AK59" i="51" s="1"/>
  <c r="AP69" i="51"/>
  <c r="AP66" i="51" s="1"/>
  <c r="AP59" i="51" s="1"/>
  <c r="AQ76" i="51"/>
  <c r="L58" i="51"/>
  <c r="L97" i="51" s="1"/>
  <c r="L105" i="51" s="1"/>
  <c r="L106" i="51" s="1"/>
  <c r="J58" i="51"/>
  <c r="J97" i="51" s="1"/>
  <c r="J105" i="51" s="1"/>
  <c r="J106" i="51" s="1"/>
  <c r="AM69" i="51"/>
  <c r="AM66" i="51" s="1"/>
  <c r="AM59" i="51" s="1"/>
  <c r="AG69" i="51"/>
  <c r="AG66" i="51" s="1"/>
  <c r="AI76" i="51"/>
  <c r="AH46" i="51"/>
  <c r="AN76" i="51"/>
  <c r="AR76" i="51"/>
  <c r="AL46" i="51"/>
  <c r="N58" i="51"/>
  <c r="N97" i="51" s="1"/>
  <c r="N105" i="51" s="1"/>
  <c r="N106" i="51" s="1"/>
  <c r="AS93" i="51"/>
  <c r="AS90" i="51"/>
  <c r="G58" i="51"/>
  <c r="G97" i="51" s="1"/>
  <c r="G105" i="51" s="1"/>
  <c r="G106" i="51" s="1"/>
  <c r="AN46" i="51"/>
  <c r="AP76" i="51"/>
  <c r="AJ87" i="51"/>
  <c r="AS87" i="51" s="1"/>
  <c r="H58" i="51"/>
  <c r="H97" i="51" s="1"/>
  <c r="H105" i="51" s="1"/>
  <c r="H106" i="51" s="1"/>
  <c r="AK76" i="51"/>
  <c r="AI69" i="51"/>
  <c r="AI66" i="51" s="1"/>
  <c r="AI59" i="51" s="1"/>
  <c r="AS63" i="51"/>
  <c r="AM76" i="51"/>
  <c r="AQ69" i="51"/>
  <c r="AQ66" i="51" s="1"/>
  <c r="AQ59" i="51" s="1"/>
  <c r="AG76" i="51"/>
  <c r="AS73" i="51"/>
  <c r="AS70" i="51"/>
  <c r="AH76" i="51"/>
  <c r="Q96" i="52"/>
  <c r="H17" i="15"/>
  <c r="AS134" i="52"/>
  <c r="AS131" i="52" s="1"/>
  <c r="AO69" i="51"/>
  <c r="AO66" i="51" s="1"/>
  <c r="AO59" i="51" s="1"/>
  <c r="BB52" i="32"/>
  <c r="AW42" i="32"/>
  <c r="BB42" i="32" s="1"/>
  <c r="I34" i="52"/>
  <c r="M58" i="51"/>
  <c r="M97" i="51" s="1"/>
  <c r="M105" i="51" s="1"/>
  <c r="M106" i="51" s="1"/>
  <c r="AS98" i="51"/>
  <c r="AS84" i="51"/>
  <c r="AL60" i="51"/>
  <c r="W84" i="32"/>
  <c r="W86" i="32" s="1"/>
  <c r="AG121" i="52"/>
  <c r="AG118" i="52" s="1"/>
  <c r="AG110" i="52" s="1"/>
  <c r="AS122" i="52"/>
  <c r="AL111" i="52"/>
  <c r="AS114" i="52"/>
  <c r="AS111" i="52" s="1"/>
  <c r="AS128" i="52"/>
  <c r="AS142" i="52"/>
  <c r="AS14" i="32"/>
  <c r="AZ14" i="32" s="1"/>
  <c r="AZ15" i="32"/>
  <c r="Q49" i="53"/>
  <c r="G47" i="53"/>
  <c r="Q47" i="53" s="1"/>
  <c r="H46" i="53"/>
  <c r="K46" i="53"/>
  <c r="L46" i="53"/>
  <c r="Q55" i="53"/>
  <c r="E53" i="53"/>
  <c r="Q53" i="53" s="1"/>
  <c r="Q54" i="53"/>
  <c r="F50" i="53"/>
  <c r="F46" i="53" s="1"/>
  <c r="Q51" i="53"/>
  <c r="O46" i="53"/>
  <c r="J46" i="53"/>
  <c r="Q48" i="53"/>
  <c r="AY14" i="32"/>
  <c r="X23" i="32"/>
  <c r="AE23" i="32" s="1"/>
  <c r="AE24" i="32"/>
  <c r="AV84" i="32"/>
  <c r="AJ96" i="52"/>
  <c r="AJ93" i="52" s="1"/>
  <c r="AJ83" i="52" s="1"/>
  <c r="AS102" i="52"/>
  <c r="AH96" i="52"/>
  <c r="Q46" i="52"/>
  <c r="AG47" i="32"/>
  <c r="AB42" i="32"/>
  <c r="AG42" i="32" s="1"/>
  <c r="Q46" i="51"/>
  <c r="AS125" i="52"/>
  <c r="Q69" i="52"/>
  <c r="AE52" i="32"/>
  <c r="X42" i="32"/>
  <c r="AE42" i="32" s="1"/>
  <c r="AS97" i="52"/>
  <c r="E12" i="45"/>
  <c r="AF14" i="32"/>
  <c r="AA84" i="32"/>
  <c r="F82" i="52"/>
  <c r="Q110" i="52"/>
  <c r="AE14" i="32"/>
  <c r="T84" i="32"/>
  <c r="AD14" i="32"/>
  <c r="Q76" i="51"/>
  <c r="AO76" i="51"/>
  <c r="AG138" i="52"/>
  <c r="AS51" i="51"/>
  <c r="AI84" i="32"/>
  <c r="Y86" i="32"/>
  <c r="AI86" i="32" s="1"/>
  <c r="Q83" i="52"/>
  <c r="BB72" i="32"/>
  <c r="AW59" i="32"/>
  <c r="BB59" i="32" s="1"/>
  <c r="AG17" i="32"/>
  <c r="AB14" i="32"/>
  <c r="E146" i="52"/>
  <c r="AL76" i="51"/>
  <c r="AS81" i="51"/>
  <c r="Q66" i="51"/>
  <c r="E58" i="51"/>
  <c r="Q59" i="51"/>
  <c r="Q69" i="51"/>
  <c r="AS54" i="51"/>
  <c r="AS77" i="51"/>
  <c r="AH23" i="51" l="1"/>
  <c r="AO84" i="32"/>
  <c r="E46" i="53"/>
  <c r="G79" i="15"/>
  <c r="G85" i="15" s="1"/>
  <c r="H79" i="15"/>
  <c r="H85" i="15" s="1"/>
  <c r="E12" i="29" s="1"/>
  <c r="E13" i="52" s="1"/>
  <c r="Q12" i="45"/>
  <c r="E34" i="45"/>
  <c r="E11" i="29"/>
  <c r="E12" i="52" s="1"/>
  <c r="AX81" i="32"/>
  <c r="AS138" i="52"/>
  <c r="X84" i="32"/>
  <c r="AE84" i="32" s="1"/>
  <c r="J34" i="52"/>
  <c r="AL23" i="51"/>
  <c r="AQ46" i="52"/>
  <c r="AQ69" i="52" s="1"/>
  <c r="AP69" i="52"/>
  <c r="AO82" i="52"/>
  <c r="AM82" i="52"/>
  <c r="AM145" i="52" s="1"/>
  <c r="L145" i="52"/>
  <c r="L146" i="52" s="1"/>
  <c r="H145" i="52"/>
  <c r="H146" i="52" s="1"/>
  <c r="AN46" i="52"/>
  <c r="AN69" i="52" s="1"/>
  <c r="N145" i="52"/>
  <c r="N146" i="52" s="1"/>
  <c r="M34" i="52"/>
  <c r="AN82" i="52"/>
  <c r="AN145" i="52" s="1"/>
  <c r="AQ82" i="52"/>
  <c r="AQ145" i="52" s="1"/>
  <c r="AG82" i="52"/>
  <c r="AG145" i="52" s="1"/>
  <c r="G34" i="52"/>
  <c r="AL110" i="52"/>
  <c r="AL82" i="52" s="1"/>
  <c r="AL145" i="52" s="1"/>
  <c r="AO145" i="52"/>
  <c r="AK82" i="52"/>
  <c r="AK145" i="52" s="1"/>
  <c r="AP82" i="52"/>
  <c r="AG69" i="52"/>
  <c r="AR82" i="52"/>
  <c r="AR145" i="52" s="1"/>
  <c r="P34" i="52"/>
  <c r="AJ82" i="52"/>
  <c r="AJ145" i="52" s="1"/>
  <c r="AH46" i="52"/>
  <c r="AH69" i="52" s="1"/>
  <c r="O145" i="52"/>
  <c r="O146" i="52" s="1"/>
  <c r="AR46" i="52"/>
  <c r="AR69" i="52" s="1"/>
  <c r="AO46" i="52"/>
  <c r="AO69" i="52" s="1"/>
  <c r="AK46" i="52"/>
  <c r="AK69" i="52" s="1"/>
  <c r="AI82" i="52"/>
  <c r="AI145" i="52" s="1"/>
  <c r="AI46" i="52"/>
  <c r="AI69" i="52" s="1"/>
  <c r="AJ46" i="52"/>
  <c r="AJ69" i="52" s="1"/>
  <c r="AL46" i="52"/>
  <c r="AL69" i="52" s="1"/>
  <c r="AM69" i="52"/>
  <c r="AS121" i="52"/>
  <c r="AS118" i="52" s="1"/>
  <c r="AS110" i="52" s="1"/>
  <c r="AJ23" i="51"/>
  <c r="AK23" i="51"/>
  <c r="AR23" i="51"/>
  <c r="AM23" i="51"/>
  <c r="AQ58" i="51"/>
  <c r="AQ97" i="51" s="1"/>
  <c r="AQ105" i="51" s="1"/>
  <c r="AQ106" i="51" s="1"/>
  <c r="AL59" i="51"/>
  <c r="AL58" i="51" s="1"/>
  <c r="AL97" i="51" s="1"/>
  <c r="AL105" i="51" s="1"/>
  <c r="AI23" i="51"/>
  <c r="Q50" i="53"/>
  <c r="AS84" i="32"/>
  <c r="AZ84" i="32" s="1"/>
  <c r="AS35" i="51"/>
  <c r="AS24" i="51"/>
  <c r="AG23" i="51"/>
  <c r="AN58" i="51"/>
  <c r="AN97" i="51" s="1"/>
  <c r="AN105" i="51" s="1"/>
  <c r="AN106" i="51" s="1"/>
  <c r="AR58" i="51"/>
  <c r="AR97" i="51" s="1"/>
  <c r="AR105" i="51" s="1"/>
  <c r="AH58" i="51"/>
  <c r="AH97" i="51" s="1"/>
  <c r="AH105" i="51" s="1"/>
  <c r="AH106" i="51" s="1"/>
  <c r="AI58" i="51"/>
  <c r="AI97" i="51" s="1"/>
  <c r="AI105" i="51" s="1"/>
  <c r="AK58" i="51"/>
  <c r="AK97" i="51" s="1"/>
  <c r="AK105" i="51" s="1"/>
  <c r="AK106" i="51" s="1"/>
  <c r="AS46" i="51"/>
  <c r="AM58" i="51"/>
  <c r="AM97" i="51" s="1"/>
  <c r="AM105" i="51" s="1"/>
  <c r="AP58" i="51"/>
  <c r="AP97" i="51" s="1"/>
  <c r="AP105" i="51" s="1"/>
  <c r="AS60" i="51"/>
  <c r="AJ76" i="51"/>
  <c r="AJ58" i="51" s="1"/>
  <c r="AJ97" i="51" s="1"/>
  <c r="AJ105" i="51" s="1"/>
  <c r="AS69" i="51"/>
  <c r="AO58" i="51"/>
  <c r="AO97" i="51" s="1"/>
  <c r="AO106" i="51" s="1"/>
  <c r="AS66" i="51"/>
  <c r="G46" i="53"/>
  <c r="Q46" i="53"/>
  <c r="D12" i="53" s="1"/>
  <c r="E14" i="29" s="1"/>
  <c r="E15" i="52" s="1"/>
  <c r="T86" i="32"/>
  <c r="AD86" i="32" s="1"/>
  <c r="AD84" i="32"/>
  <c r="F145" i="52"/>
  <c r="Q82" i="52"/>
  <c r="Q34" i="52" s="1"/>
  <c r="Q34" i="45"/>
  <c r="E13" i="29" s="1"/>
  <c r="E14" i="52" s="1"/>
  <c r="AH93" i="52"/>
  <c r="AH83" i="52" s="1"/>
  <c r="AH82" i="52" s="1"/>
  <c r="AH145" i="52" s="1"/>
  <c r="AS96" i="52"/>
  <c r="AS93" i="52" s="1"/>
  <c r="AS83" i="52" s="1"/>
  <c r="BA84" i="32"/>
  <c r="AV86" i="32"/>
  <c r="BA86" i="32" s="1"/>
  <c r="AG14" i="32"/>
  <c r="AB84" i="32"/>
  <c r="AF84" i="32"/>
  <c r="AA86" i="32"/>
  <c r="AF86" i="32" s="1"/>
  <c r="AO86" i="32"/>
  <c r="AY86" i="32" s="1"/>
  <c r="AY84" i="32"/>
  <c r="AW84" i="32"/>
  <c r="F34" i="52"/>
  <c r="E97" i="51"/>
  <c r="E105" i="51" s="1"/>
  <c r="Q58" i="51"/>
  <c r="AG59" i="51"/>
  <c r="AQ146" i="52" l="1"/>
  <c r="AG146" i="52"/>
  <c r="AG34" i="52"/>
  <c r="AR106" i="51"/>
  <c r="AJ106" i="51"/>
  <c r="AP34" i="52"/>
  <c r="AJ146" i="52"/>
  <c r="AP145" i="52"/>
  <c r="AP146" i="52" s="1"/>
  <c r="AN34" i="52"/>
  <c r="AM34" i="52"/>
  <c r="AI146" i="52"/>
  <c r="AH146" i="52"/>
  <c r="AO146" i="52"/>
  <c r="AQ34" i="52"/>
  <c r="AK146" i="52"/>
  <c r="AO34" i="52"/>
  <c r="AL34" i="52"/>
  <c r="AK34" i="52"/>
  <c r="AR34" i="52"/>
  <c r="AR146" i="52"/>
  <c r="AI34" i="52"/>
  <c r="AJ34" i="52"/>
  <c r="AN146" i="52"/>
  <c r="AL146" i="52"/>
  <c r="AM146" i="52"/>
  <c r="AI106" i="51"/>
  <c r="AS23" i="51"/>
  <c r="AS82" i="52"/>
  <c r="AS145" i="52" s="1"/>
  <c r="AS146" i="52" s="1"/>
  <c r="Q105" i="51"/>
  <c r="E106" i="51"/>
  <c r="AP106" i="51"/>
  <c r="AS76" i="51"/>
  <c r="F146" i="52"/>
  <c r="Q146" i="52" s="1"/>
  <c r="R34" i="52" s="1"/>
  <c r="Q145" i="52"/>
  <c r="AW86" i="32"/>
  <c r="BB86" i="32" s="1"/>
  <c r="BB84" i="32"/>
  <c r="AB86" i="32"/>
  <c r="AG86" i="32" s="1"/>
  <c r="AG84" i="32"/>
  <c r="AH34" i="52"/>
  <c r="AG58" i="51"/>
  <c r="AS59" i="51"/>
  <c r="Q97" i="51"/>
  <c r="Q106" i="51" s="1"/>
  <c r="AS34" i="52" l="1"/>
  <c r="F20" i="52"/>
  <c r="AG97" i="51"/>
  <c r="AG105" i="51" s="1"/>
  <c r="AS58" i="51"/>
  <c r="AS148" i="52" l="1"/>
  <c r="AG106" i="51"/>
  <c r="AS106" i="51" s="1"/>
  <c r="D12" i="51" s="1"/>
  <c r="AS105" i="51"/>
  <c r="E15" i="29" s="1"/>
  <c r="E16" i="52" s="1"/>
  <c r="E20" i="52" s="1"/>
  <c r="F12" i="52"/>
  <c r="AS97" i="51"/>
  <c r="H20" i="52" l="1"/>
  <c r="E18" i="29" s="1"/>
  <c r="E19" i="29" s="1"/>
</calcChain>
</file>

<file path=xl/sharedStrings.xml><?xml version="1.0" encoding="utf-8"?>
<sst xmlns="http://schemas.openxmlformats.org/spreadsheetml/2006/main" count="2084" uniqueCount="660">
  <si>
    <t>1</t>
  </si>
  <si>
    <t>2</t>
  </si>
  <si>
    <t>3</t>
  </si>
  <si>
    <t>5</t>
  </si>
  <si>
    <t>7</t>
  </si>
  <si>
    <t>Редни број</t>
  </si>
  <si>
    <t>I</t>
  </si>
  <si>
    <t>II</t>
  </si>
  <si>
    <t>III</t>
  </si>
  <si>
    <t xml:space="preserve">Дистрибуција електричне енергије </t>
  </si>
  <si>
    <t>* Телефон:</t>
  </si>
  <si>
    <t>* Телефакс:</t>
  </si>
  <si>
    <t>Трошкови материјала</t>
  </si>
  <si>
    <t>Трошкови горива и енергије</t>
  </si>
  <si>
    <t>Трошкови зарада, накнада зарада и остали лични расходи</t>
  </si>
  <si>
    <t>Трошкови производних услуга</t>
  </si>
  <si>
    <t>Трошкови услуга одржавања</t>
  </si>
  <si>
    <t>Трошкови транспортних услуга</t>
  </si>
  <si>
    <t>Трошкови закупнина</t>
  </si>
  <si>
    <t>Трошкови рекламе и пропаганде</t>
  </si>
  <si>
    <t>Нематеријални трошкови</t>
  </si>
  <si>
    <t>Трошкови непроизводних услуга</t>
  </si>
  <si>
    <t>Трошкови репрезентације</t>
  </si>
  <si>
    <t>Трошкови премија осигурања</t>
  </si>
  <si>
    <t>Трошкови платног промета</t>
  </si>
  <si>
    <t>Остали нематеријални трошкови</t>
  </si>
  <si>
    <t>1.1</t>
  </si>
  <si>
    <t>1.2</t>
  </si>
  <si>
    <t>1.3</t>
  </si>
  <si>
    <t>2.1</t>
  </si>
  <si>
    <t>2.2</t>
  </si>
  <si>
    <t>2.3</t>
  </si>
  <si>
    <t>3.3</t>
  </si>
  <si>
    <t>3.1</t>
  </si>
  <si>
    <t>3.2</t>
  </si>
  <si>
    <t>3.4</t>
  </si>
  <si>
    <t>3.5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</si>
  <si>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</si>
  <si>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</si>
  <si>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>* Електронска пошта:</t>
  </si>
  <si>
    <t>2.4</t>
  </si>
  <si>
    <t>2.5</t>
  </si>
  <si>
    <t>2.6</t>
  </si>
  <si>
    <t>2.7</t>
  </si>
  <si>
    <t>2.8</t>
  </si>
  <si>
    <t>3.6</t>
  </si>
  <si>
    <t>3.7</t>
  </si>
  <si>
    <t>Назив енергетског субјекта:</t>
  </si>
  <si>
    <t>Особа за контакт:</t>
  </si>
  <si>
    <t>Подаци за контакт:</t>
  </si>
  <si>
    <t>8</t>
  </si>
  <si>
    <t>9</t>
  </si>
  <si>
    <t>Позиција</t>
  </si>
  <si>
    <t>Трошкови материјала за израду</t>
  </si>
  <si>
    <t>Трошкови осталог материјала (режијског)</t>
  </si>
  <si>
    <t>Трошкови зарада и накнада зарада (бруто)</t>
  </si>
  <si>
    <t>Трошкови пореза и доприноса на зараде и накнаде зарада на терет послодавца</t>
  </si>
  <si>
    <t>Трошкови накнада по уговору о делу</t>
  </si>
  <si>
    <t>Трошкови накнада по ауторским уговорима</t>
  </si>
  <si>
    <t>Трошкови накнада по уговору о привременим и повременим пословима</t>
  </si>
  <si>
    <t>Трошкови накнада физичким лицима по основу осталих уговора</t>
  </si>
  <si>
    <t>Остали лични расходи и накнаде</t>
  </si>
  <si>
    <t>Трошкови услуга на изради учинака</t>
  </si>
  <si>
    <t>Трошкови истраживања</t>
  </si>
  <si>
    <t>Трошкови осталих услуга</t>
  </si>
  <si>
    <t>Трошкови чланарина</t>
  </si>
  <si>
    <t>Трошкови пореза</t>
  </si>
  <si>
    <t>Трошкови доприноса</t>
  </si>
  <si>
    <t>Скраћенице</t>
  </si>
  <si>
    <t xml:space="preserve">Напомена: </t>
  </si>
  <si>
    <t>Седиште и адреса:</t>
  </si>
  <si>
    <t>Датум обраде:</t>
  </si>
  <si>
    <t>Трошкови накнада члановима управног и надзорног  одбора</t>
  </si>
  <si>
    <t>Трошкови пореза на имовину по годишњем решењу</t>
  </si>
  <si>
    <t>Остали трошкови пореза</t>
  </si>
  <si>
    <t>Издаци за спонзорство, донаторство и хуманитарне потребе</t>
  </si>
  <si>
    <t>Група рачуна, рачун</t>
  </si>
  <si>
    <t>Година - регулаторни период (т):</t>
  </si>
  <si>
    <t>у 000 дин.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</si>
  <si>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</si>
  <si>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</si>
  <si>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</si>
  <si>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</si>
  <si>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</si>
  <si>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</si>
  <si>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</si>
  <si>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</si>
  <si>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</si>
  <si>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 - XII</t>
  </si>
  <si>
    <t>1.3.1</t>
  </si>
  <si>
    <t>Трошкови набављене електричне енергије (само за сопствене потребе)</t>
  </si>
  <si>
    <t>1.3.2</t>
  </si>
  <si>
    <t>1.3.3</t>
  </si>
  <si>
    <t>Трошкови остале енергије</t>
  </si>
  <si>
    <t xml:space="preserve"> у 000 дин.</t>
  </si>
  <si>
    <t>Износ</t>
  </si>
  <si>
    <t>Оперативни трошкови</t>
  </si>
  <si>
    <t>Трошкови амортизације</t>
  </si>
  <si>
    <t>Трошкови набавке електричне енергије</t>
  </si>
  <si>
    <t>Број лиценце:</t>
  </si>
  <si>
    <t>1.</t>
  </si>
  <si>
    <t>2.</t>
  </si>
  <si>
    <t>3.</t>
  </si>
  <si>
    <t>5.</t>
  </si>
  <si>
    <t>6.</t>
  </si>
  <si>
    <t>7.</t>
  </si>
  <si>
    <t>Опис</t>
  </si>
  <si>
    <t>6</t>
  </si>
  <si>
    <t>Утрошени деривати нафте</t>
  </si>
  <si>
    <t>1.3.4</t>
  </si>
  <si>
    <t>2.8.1</t>
  </si>
  <si>
    <t>Трошкови превоза на радно место и са радног места</t>
  </si>
  <si>
    <t>2.8.2</t>
  </si>
  <si>
    <t>Дневнице и накнаде трошкова на службеном путу</t>
  </si>
  <si>
    <t>2.8.3</t>
  </si>
  <si>
    <t>Отпремнине за одлазак у пензију</t>
  </si>
  <si>
    <t>2.8.4</t>
  </si>
  <si>
    <t>Јубиларне награде</t>
  </si>
  <si>
    <t>2.8.5</t>
  </si>
  <si>
    <t>Трошкови смештаја и исхране на терену</t>
  </si>
  <si>
    <t>2.8.6</t>
  </si>
  <si>
    <t>Помоћ радницима и породици радника</t>
  </si>
  <si>
    <t>2.8.7</t>
  </si>
  <si>
    <t>Стипендије и кредити</t>
  </si>
  <si>
    <t>2.8.8</t>
  </si>
  <si>
    <t>Добровољно пензионо осигурање</t>
  </si>
  <si>
    <t>2.8.9</t>
  </si>
  <si>
    <t>Стимулативне отпремнине</t>
  </si>
  <si>
    <t>2.8.10</t>
  </si>
  <si>
    <t>Остале накнаде трошкова запослених</t>
  </si>
  <si>
    <t>3.2.1</t>
  </si>
  <si>
    <t>ПТТ услуге</t>
  </si>
  <si>
    <t>3.2.2</t>
  </si>
  <si>
    <t>Остали транспортни трошкови</t>
  </si>
  <si>
    <t>Трошкови сајмова</t>
  </si>
  <si>
    <t>3.8</t>
  </si>
  <si>
    <t>Трошкови претплате</t>
  </si>
  <si>
    <t>Комуналне услуге</t>
  </si>
  <si>
    <t>Остале услуге</t>
  </si>
  <si>
    <t>Трошкови ревизије годишњих обрачуна</t>
  </si>
  <si>
    <t>Трошкови здравствених услуга</t>
  </si>
  <si>
    <t>Трошкови за стручно образовање</t>
  </si>
  <si>
    <t>Остале непроизводне услуге</t>
  </si>
  <si>
    <t>Трошкови осигурања имовине</t>
  </si>
  <si>
    <t>Трошкови осигурања возила</t>
  </si>
  <si>
    <t>Трошкови осигурања запослених</t>
  </si>
  <si>
    <t>Остали трошкови осигурања</t>
  </si>
  <si>
    <t>Судски трошкови</t>
  </si>
  <si>
    <t>Остали расходи за штете, казне и пенале</t>
  </si>
  <si>
    <t>Трошкови развоја који се не капитализују</t>
  </si>
  <si>
    <t>3.9</t>
  </si>
  <si>
    <t>3.9.1</t>
  </si>
  <si>
    <t>3.9.2</t>
  </si>
  <si>
    <t>3.9.3</t>
  </si>
  <si>
    <t>3.9.5</t>
  </si>
  <si>
    <t>3.9.7</t>
  </si>
  <si>
    <t>Део резервисањаза накнаде и друге бенифиције запослених који се исплаћује у регулаторном периоду</t>
  </si>
  <si>
    <t>5.1</t>
  </si>
  <si>
    <t>5.1.1</t>
  </si>
  <si>
    <t>5.1.2</t>
  </si>
  <si>
    <t>5.1.3</t>
  </si>
  <si>
    <t>5.1.4</t>
  </si>
  <si>
    <t>5.2</t>
  </si>
  <si>
    <t>5.3</t>
  </si>
  <si>
    <t>5.3.1</t>
  </si>
  <si>
    <t>5.3.2</t>
  </si>
  <si>
    <t>5.3.3</t>
  </si>
  <si>
    <t>5.3.4</t>
  </si>
  <si>
    <t>5.4</t>
  </si>
  <si>
    <t>5.5</t>
  </si>
  <si>
    <t>5.6</t>
  </si>
  <si>
    <t>5.6.1</t>
  </si>
  <si>
    <t>5.6.7</t>
  </si>
  <si>
    <t>5.7</t>
  </si>
  <si>
    <t>5.8</t>
  </si>
  <si>
    <t>5.8.1</t>
  </si>
  <si>
    <t>5.8.2</t>
  </si>
  <si>
    <t>5.8.3</t>
  </si>
  <si>
    <t>5.8.4</t>
  </si>
  <si>
    <t>Инфлација</t>
  </si>
  <si>
    <t>Индекси</t>
  </si>
  <si>
    <t xml:space="preserve"> 5/3</t>
  </si>
  <si>
    <t>УКУПНО (1 + 2 + 3 + 4+5):</t>
  </si>
  <si>
    <t>Амортизација</t>
  </si>
  <si>
    <t>Укупно ОТ + А:</t>
  </si>
  <si>
    <t>Инфл. 2007</t>
  </si>
  <si>
    <t xml:space="preserve"> 11/2 </t>
  </si>
  <si>
    <t xml:space="preserve"> 11/6</t>
  </si>
  <si>
    <t xml:space="preserve"> 11/9</t>
  </si>
  <si>
    <t xml:space="preserve"> 11/10</t>
  </si>
  <si>
    <t xml:space="preserve"> 9/7</t>
  </si>
  <si>
    <t>Табела: ЕЕ-6-3 OПЕРАТИВНИ ТРОШКОВИ (УКУПНО)</t>
  </si>
  <si>
    <t>Табела: ЕЕ-6-3 OПЕРАТИВНИ ТРОШКОВИ (ТРГОВИНА НА ВЕЛИКО)</t>
  </si>
  <si>
    <t>4.1</t>
  </si>
  <si>
    <t>4.1.1</t>
  </si>
  <si>
    <t>4.1.2</t>
  </si>
  <si>
    <t>4.1.3</t>
  </si>
  <si>
    <t>4.1.4</t>
  </si>
  <si>
    <t>4.2</t>
  </si>
  <si>
    <t>4.3</t>
  </si>
  <si>
    <t>4.3.1</t>
  </si>
  <si>
    <t>4.3.2</t>
  </si>
  <si>
    <t>4.3.3</t>
  </si>
  <si>
    <t>4.3.4</t>
  </si>
  <si>
    <t>4.4</t>
  </si>
  <si>
    <t>4.5</t>
  </si>
  <si>
    <t>4.6</t>
  </si>
  <si>
    <t>4.6.1</t>
  </si>
  <si>
    <t>4.6.2</t>
  </si>
  <si>
    <t>4.7</t>
  </si>
  <si>
    <t>4.8</t>
  </si>
  <si>
    <t>4.8.1</t>
  </si>
  <si>
    <t>4.8.2</t>
  </si>
  <si>
    <t>4.8.3</t>
  </si>
  <si>
    <t>4.8.4</t>
  </si>
  <si>
    <t>Јединица
 мере</t>
  </si>
  <si>
    <t>000 дин.</t>
  </si>
  <si>
    <t>%</t>
  </si>
  <si>
    <t>Трошкови коришћења система за дистрибуцију</t>
  </si>
  <si>
    <t>дин/kWh</t>
  </si>
  <si>
    <t>Максимално одобрени приход обрачунат не узимајући у обзир пословну добит</t>
  </si>
  <si>
    <t>Проценат пословне добити</t>
  </si>
  <si>
    <t>Јед. мере</t>
  </si>
  <si>
    <t>MW</t>
  </si>
  <si>
    <t xml:space="preserve">Активна енергија </t>
  </si>
  <si>
    <t>MWh</t>
  </si>
  <si>
    <t>1.2.1</t>
  </si>
  <si>
    <t>1.2.2</t>
  </si>
  <si>
    <t xml:space="preserve">Укупна реактивна енергија </t>
  </si>
  <si>
    <t>Mvarh</t>
  </si>
  <si>
    <t xml:space="preserve">СРЕДЊИ НАПОН (35 kV + 10(20) kV) </t>
  </si>
  <si>
    <t>Средњи напон  -  (35 kV)</t>
  </si>
  <si>
    <t>Број мерних места</t>
  </si>
  <si>
    <t>2.2.1</t>
  </si>
  <si>
    <t>Обрачунска снага</t>
  </si>
  <si>
    <t>2.2.2</t>
  </si>
  <si>
    <t>Прекомерно преузета снага</t>
  </si>
  <si>
    <t>2.3.1</t>
  </si>
  <si>
    <t xml:space="preserve">  - Виша тарифа</t>
  </si>
  <si>
    <t>2.3.2</t>
  </si>
  <si>
    <t xml:space="preserve">  - Нижа тарифа</t>
  </si>
  <si>
    <t>2.4.1</t>
  </si>
  <si>
    <r>
      <t>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</si>
  <si>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t>2.4.2</t>
  </si>
  <si>
    <r>
      <t>Прекомерна 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</si>
  <si>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t>Средњи напон  -  (10/20 kV)</t>
  </si>
  <si>
    <t>3.3.1</t>
  </si>
  <si>
    <t>3.3.2</t>
  </si>
  <si>
    <t>3.4.1</t>
  </si>
  <si>
    <t>3.4.2</t>
  </si>
  <si>
    <t>4</t>
  </si>
  <si>
    <t>НИСКИ НАПОН  (0,4 kV I степен)</t>
  </si>
  <si>
    <t>kW</t>
  </si>
  <si>
    <t>5.2.1</t>
  </si>
  <si>
    <t>5.2.2</t>
  </si>
  <si>
    <t>ПОТРОШАЧИ БЕЗ МЕРЕЊА СНАГЕ</t>
  </si>
  <si>
    <t xml:space="preserve">ШИРОКА ПОТРОШЊА </t>
  </si>
  <si>
    <t>6.1</t>
  </si>
  <si>
    <t>ШП - 0,4 kV II степен</t>
  </si>
  <si>
    <t xml:space="preserve"> Једнотарифни</t>
  </si>
  <si>
    <t>6.1.1</t>
  </si>
  <si>
    <t>6.1.2</t>
  </si>
  <si>
    <t xml:space="preserve">     -     Зелена</t>
  </si>
  <si>
    <t xml:space="preserve">     -     Зелена  - јавна и заједн. потрошња</t>
  </si>
  <si>
    <t xml:space="preserve">     -     Плава</t>
  </si>
  <si>
    <t xml:space="preserve">     -     Плава  - јавна и заједн. потрошња</t>
  </si>
  <si>
    <t xml:space="preserve">     -     Црвена</t>
  </si>
  <si>
    <t>Двотарифни</t>
  </si>
  <si>
    <t xml:space="preserve">    -     Зелена</t>
  </si>
  <si>
    <t xml:space="preserve">         - Виша тарифа</t>
  </si>
  <si>
    <t xml:space="preserve">     - ВТ - јавна и заједничка потрошња</t>
  </si>
  <si>
    <t xml:space="preserve">         - Нижа тарифа</t>
  </si>
  <si>
    <t xml:space="preserve">      - НТ - јавна и заједничка потрошња</t>
  </si>
  <si>
    <t xml:space="preserve">                            - Виша тарифа</t>
  </si>
  <si>
    <t xml:space="preserve">                            - Нижа тарифа</t>
  </si>
  <si>
    <t>6.2</t>
  </si>
  <si>
    <t>ШП - домаћинство</t>
  </si>
  <si>
    <t>6.2.1</t>
  </si>
  <si>
    <t>6.2.2</t>
  </si>
  <si>
    <t xml:space="preserve">                     -     Зелена</t>
  </si>
  <si>
    <t xml:space="preserve">                     -     Плава</t>
  </si>
  <si>
    <t xml:space="preserve">                     -     Црвена</t>
  </si>
  <si>
    <t>ДУТ</t>
  </si>
  <si>
    <t>ЈАВНО ОСВЕТЉЕЊЕ</t>
  </si>
  <si>
    <t>Јавна расвета</t>
  </si>
  <si>
    <t>Број мерних/обрачунских места</t>
  </si>
  <si>
    <t>Светлеће рекламе</t>
  </si>
  <si>
    <t>Број рекламних паноа</t>
  </si>
  <si>
    <t>УКУПНО на ниском напону</t>
  </si>
  <si>
    <t>УКУПНО</t>
  </si>
  <si>
    <t>Елементи</t>
  </si>
  <si>
    <t>Једин. мере</t>
  </si>
  <si>
    <t>Количине по месецима и укупно</t>
  </si>
  <si>
    <t>000  динара</t>
  </si>
  <si>
    <t>1.4</t>
  </si>
  <si>
    <t>1.4.1</t>
  </si>
  <si>
    <t>1.4.2</t>
  </si>
  <si>
    <t>Количина електричне енергије за јавно снабдевање</t>
  </si>
  <si>
    <t>Остали приходи</t>
  </si>
  <si>
    <t>Корекциони елемент</t>
  </si>
  <si>
    <t>у 000 динара</t>
  </si>
  <si>
    <t>Редни
број</t>
  </si>
  <si>
    <t>Добици од продаје средстава</t>
  </si>
  <si>
    <t>Приходи по основу накнађених штета</t>
  </si>
  <si>
    <t>Приходи по основу наплаћених трошкова судских спорова</t>
  </si>
  <si>
    <t>4.</t>
  </si>
  <si>
    <t>Други приходи</t>
  </si>
  <si>
    <t>Напоменe:</t>
  </si>
  <si>
    <r>
      <t>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</si>
  <si>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r>
      <t>Прекомерна 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</si>
  <si>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t>Продаја потрошачима  -  укупно</t>
  </si>
  <si>
    <t>УКУПНО ВН+СН</t>
  </si>
  <si>
    <t>5.4.1</t>
  </si>
  <si>
    <t>5.4.2</t>
  </si>
  <si>
    <t>6.1.3</t>
  </si>
  <si>
    <t>6.1.3.1</t>
  </si>
  <si>
    <t>6.1.3.2</t>
  </si>
  <si>
    <t>6.1.3.3</t>
  </si>
  <si>
    <t>6.1.3.4</t>
  </si>
  <si>
    <t>6.1.3.5</t>
  </si>
  <si>
    <t>6.1.4</t>
  </si>
  <si>
    <t>6.1.5</t>
  </si>
  <si>
    <t>6.1.6</t>
  </si>
  <si>
    <t>6.1.6.1</t>
  </si>
  <si>
    <t>6.1.6.2</t>
  </si>
  <si>
    <t>6.1.6.3</t>
  </si>
  <si>
    <t>6.1.6.4</t>
  </si>
  <si>
    <t>6.1.6.5</t>
  </si>
  <si>
    <t>6.1.6.6</t>
  </si>
  <si>
    <t>6.1.6.7</t>
  </si>
  <si>
    <t>6.1.6.8</t>
  </si>
  <si>
    <t>6.1.6.9</t>
  </si>
  <si>
    <t>6.1.6.10</t>
  </si>
  <si>
    <t>6.1.6.11</t>
  </si>
  <si>
    <t>6.1.6.12</t>
  </si>
  <si>
    <t>6.1.6.13</t>
  </si>
  <si>
    <t>6.2.3</t>
  </si>
  <si>
    <t>6.2.3.1</t>
  </si>
  <si>
    <t>6.2.3.2</t>
  </si>
  <si>
    <t>6.2.3.3</t>
  </si>
  <si>
    <t>6.2.4</t>
  </si>
  <si>
    <t>6.2.5</t>
  </si>
  <si>
    <t>6.2.5.1</t>
  </si>
  <si>
    <t>6.2.5.2</t>
  </si>
  <si>
    <t>6.2.5.3</t>
  </si>
  <si>
    <t>6.2.5.4</t>
  </si>
  <si>
    <t>6.2.5.5</t>
  </si>
  <si>
    <t>6.2.5.6</t>
  </si>
  <si>
    <t>6.2.5.7</t>
  </si>
  <si>
    <t>6.2.5.8</t>
  </si>
  <si>
    <t>6.2.5.9</t>
  </si>
  <si>
    <t>6.3</t>
  </si>
  <si>
    <t>6.3.1</t>
  </si>
  <si>
    <t>6.3.2</t>
  </si>
  <si>
    <t>6.3.3</t>
  </si>
  <si>
    <t>6.3.3.1</t>
  </si>
  <si>
    <t>6.3.3.2</t>
  </si>
  <si>
    <t>6.3.3.3</t>
  </si>
  <si>
    <t>7.1</t>
  </si>
  <si>
    <t>7.1.1</t>
  </si>
  <si>
    <t>7.1.2</t>
  </si>
  <si>
    <t>7.2</t>
  </si>
  <si>
    <t>7.2.1</t>
  </si>
  <si>
    <t>7.2.2</t>
  </si>
  <si>
    <t>Разлика</t>
  </si>
  <si>
    <t>Трошкови закупа пословног простора</t>
  </si>
  <si>
    <t>Сви остали трошкови закупа</t>
  </si>
  <si>
    <t>4.1.5</t>
  </si>
  <si>
    <t>Трошкови адвокадских услуга</t>
  </si>
  <si>
    <t>Набавка од матичног предузећа</t>
  </si>
  <si>
    <t>Набавка од повлашћених произвођача</t>
  </si>
  <si>
    <t>1.5</t>
  </si>
  <si>
    <t>р.б</t>
  </si>
  <si>
    <t>Мале хидроелектране</t>
  </si>
  <si>
    <t>Електране на биомасу</t>
  </si>
  <si>
    <t>Електране на биогас</t>
  </si>
  <si>
    <t>Ел. на депонијски гас и гас из отпадних вода</t>
  </si>
  <si>
    <t>Електране на ветар</t>
  </si>
  <si>
    <t>Електране на сунчану енергију</t>
  </si>
  <si>
    <t xml:space="preserve">    Електране на сунчану енергију на тлу</t>
  </si>
  <si>
    <t xml:space="preserve">    Електране на сунчану енергију на објектима</t>
  </si>
  <si>
    <t>Електране на геотермалну енергију</t>
  </si>
  <si>
    <t>Ел. са комбин. произ. на фосилна горива</t>
  </si>
  <si>
    <t>Електране на отпад</t>
  </si>
  <si>
    <t>1.6</t>
  </si>
  <si>
    <t>1.7</t>
  </si>
  <si>
    <t>1.8</t>
  </si>
  <si>
    <t>1.9</t>
  </si>
  <si>
    <t>1.6.1</t>
  </si>
  <si>
    <t>1.6.2</t>
  </si>
  <si>
    <t xml:space="preserve">Трошкови набављене електричне енергије јавног снабдевача од повлашћених произвођача </t>
  </si>
  <si>
    <t xml:space="preserve">Количина набављене електричне енергије јавног снабдевача од повлашћених произвођача </t>
  </si>
  <si>
    <t>Јединица мере</t>
  </si>
  <si>
    <t>Укупно продата ел. ен. крајњим купцима у Србији</t>
  </si>
  <si>
    <t>Пондерисана просечна цена ел. ен. набављене од повлашћених произвођача</t>
  </si>
  <si>
    <t>ПРЕГЛЕД ТАБЕЛА ЗА ДОСТАВЉАЊЕ ИНФОРМАЦИЈА</t>
  </si>
  <si>
    <t>Назив табеле</t>
  </si>
  <si>
    <t>Рок за доставу
података</t>
  </si>
  <si>
    <t>Форма у којој се доставља</t>
  </si>
  <si>
    <t>ЕЕ-6-1</t>
  </si>
  <si>
    <t>Електронски</t>
  </si>
  <si>
    <t>ЕЕ-6-2</t>
  </si>
  <si>
    <t>ЕЕ-6-3</t>
  </si>
  <si>
    <t>OПЕРАТИВНИ ТРОШКОВИ</t>
  </si>
  <si>
    <t>ЕЕ-6-4</t>
  </si>
  <si>
    <t>ТРОШКОВИ АМОРТИЗАЦИЈЕ</t>
  </si>
  <si>
    <t>ТРОШКОВИ КОРИШЋЕЊА СИСТЕМА ЗА ДИСТРИБУЦИЈУ ЕЛЕКТРИЧНЕ ЕНЕРГИЈЕ</t>
  </si>
  <si>
    <t>ЕЕ-6-7</t>
  </si>
  <si>
    <t>ЕЕ-6-8</t>
  </si>
  <si>
    <t>ОСТАЛИ ПРИХОДИ</t>
  </si>
  <si>
    <t>ЕЕ-6-9</t>
  </si>
  <si>
    <t>ЕЕ-6-10</t>
  </si>
  <si>
    <t>Редни
 број</t>
  </si>
  <si>
    <t>Трошкови резервних делова</t>
  </si>
  <si>
    <t>Трошкови једнократног отписа алата и инвентара</t>
  </si>
  <si>
    <t>УКУПНО (1 + 2 + 3 + 4 + 5):</t>
  </si>
  <si>
    <t>Приход јавног снабдевача по основу накнаде за подстицај (1.* 2.)</t>
  </si>
  <si>
    <t>Електрична енергија - економско-финансијски подаци</t>
  </si>
  <si>
    <t>оправданих трошкова и осталих прихода.</t>
  </si>
  <si>
    <t>Тарифе</t>
  </si>
  <si>
    <t>Снабдевач (Име снабдевача)</t>
  </si>
  <si>
    <t>Приход јавног снабдевача по основу накнаде за подстицај (само информативно)</t>
  </si>
  <si>
    <t xml:space="preserve">Трошкови набавке електричне енергије за јавно снабдевање </t>
  </si>
  <si>
    <t>Трошак набавке електричне енергије од матичног предузећа</t>
  </si>
  <si>
    <t>Пондерисана просечна цена набављене електричне енергије за јавно снабдевање (2 /1)</t>
  </si>
  <si>
    <t>Оправдан трошак набавке од повлашћених произвођача</t>
  </si>
  <si>
    <t>Табела: ЕЕ-6-1 ОПРАВДАН ПРИХОД</t>
  </si>
  <si>
    <t>ОПРАВДАН ПРИХОД</t>
  </si>
  <si>
    <t>ОСТВАРЕНА НАБАВКА ЕЛЕКТРИЧНЕ ЕНЕРГИЈЕ</t>
  </si>
  <si>
    <t>ОСТВАРЕНА НАБАВКА ЕЛЕКТРИЧНЕ ЕНЕРГИЈЕ ОД ПОВЛАШЋЕНИХ ПРОИЗВОЂАЧА</t>
  </si>
  <si>
    <t>Укупно (1 + 2 + 3 + 4)</t>
  </si>
  <si>
    <t>% извршења наплатног задатка</t>
  </si>
  <si>
    <t>Наплаћена фактурисана реализација</t>
  </si>
  <si>
    <t>% наплате фактурисане реализације</t>
  </si>
  <si>
    <t>КОРЕКЦИОНИ ЕЛЕМЕНТ У РЕГУЛАТОРНОМ ПЕРИОДУ</t>
  </si>
  <si>
    <t>ОСТВАРЕНА НАПЛАТА У РЕГУЛАТОРНОМ ПЕРИОДУ</t>
  </si>
  <si>
    <t>Наплатни задатак</t>
  </si>
  <si>
    <t>Остварена наплата</t>
  </si>
  <si>
    <t>Фактурисана реализација</t>
  </si>
  <si>
    <t>р.б.</t>
  </si>
  <si>
    <t>Измерена месечна максимална снага</t>
  </si>
  <si>
    <t>Одобрена снага за обрачун приступа</t>
  </si>
  <si>
    <t>КУПЦИ БЕЗ МЕРЕЊА СНАГЕ</t>
  </si>
  <si>
    <t>ШП - Комерцијала и остали (0,4 kV II степен)</t>
  </si>
  <si>
    <t xml:space="preserve">     -     јавна и заједничка потрошња</t>
  </si>
  <si>
    <t xml:space="preserve">     -     остала комерцијална потрошња</t>
  </si>
  <si>
    <t xml:space="preserve">    - Виша тарифа</t>
  </si>
  <si>
    <t xml:space="preserve">       - јавна и заједничка потрошња</t>
  </si>
  <si>
    <t xml:space="preserve">       - остала комерцијална потрошња</t>
  </si>
  <si>
    <t xml:space="preserve">    - Нижа тарифа</t>
  </si>
  <si>
    <t>Управљана потрошња</t>
  </si>
  <si>
    <t>НА НИСКОМ НАПОНУ БЕЗ ЈО</t>
  </si>
  <si>
    <t>2.2.3</t>
  </si>
  <si>
    <t>2.6.1</t>
  </si>
  <si>
    <t>2.6.2</t>
  </si>
  <si>
    <t>2.9</t>
  </si>
  <si>
    <t>2.10</t>
  </si>
  <si>
    <t>Остале</t>
  </si>
  <si>
    <t>1.10</t>
  </si>
  <si>
    <t>Снабдевач који обавља улогу:</t>
  </si>
  <si>
    <t>Гарантовано снабдевање електричном енергијом</t>
  </si>
  <si>
    <t>Трошкови коришћења система за дистрибуцију за потребе Гарантованог снабдевања (обухватају и трошкове преноса за купце чији су објекти повезани на дистрибутивни систем)</t>
  </si>
  <si>
    <t>Трошкови коришћења система за дистрибуцију за потребе Гарантованог снабдевања (обухватају и трошкове преноса за купце чији су објекти повезани на дистрибутивни систем) евидентирају се на конту:</t>
  </si>
  <si>
    <t>КУПЦИ СА МЕРЕЊЕМ СНАГЕ</t>
  </si>
  <si>
    <t>УКУПНО НА НИСКОМ НАПОНУ СА ЈО</t>
  </si>
  <si>
    <t>ОТт</t>
  </si>
  <si>
    <t>Ат</t>
  </si>
  <si>
    <t>НЕЕт</t>
  </si>
  <si>
    <t>ТДт</t>
  </si>
  <si>
    <t>Пословна добит Гарантованог снабдевача</t>
  </si>
  <si>
    <t>ПДт</t>
  </si>
  <si>
    <t>ОПт</t>
  </si>
  <si>
    <t>КЕт</t>
  </si>
  <si>
    <t>Максимално одобрени приход (1. + 2. + 3. + 4. + 5. - 6. + 7.)</t>
  </si>
  <si>
    <t>МОПт</t>
  </si>
  <si>
    <t>Максимално одобрени приход (1. + 2. + 3. + 4. + 5. - 6. +7.)</t>
  </si>
  <si>
    <t>Пословна добит гарантованог снабдевача</t>
  </si>
  <si>
    <t>Конто</t>
  </si>
  <si>
    <t>Табела: ЕЕ-6-2 OПЕРАТИВНИ ТРОШКОВИ</t>
  </si>
  <si>
    <t>Табела: ЕЕ-6-3 ТРОШКОВИ АМОРТИЗАЦИЈЕ</t>
  </si>
  <si>
    <t>Средства која су у функцији обављања енергетске делатности
Гарантованог снабдевања електричном енергијом</t>
  </si>
  <si>
    <t xml:space="preserve">Трошкови амортизације постојећих средстава у регулаторном периоду
АПСт </t>
  </si>
  <si>
    <t>Процењени корисни век средстава која ће бити активирана у регулаторном периоду 
(у годинама)</t>
  </si>
  <si>
    <t>Вредност активираних средстава у регулаторном периоду</t>
  </si>
  <si>
    <t>Трошкови амортизације средстава која ће бити активирана у регулаторном периоду 
ААСт</t>
  </si>
  <si>
    <r>
      <t>Укупни трошкови амортизације у регулаторном периоду 
А</t>
    </r>
    <r>
      <rPr>
        <vertAlign val="subscript"/>
        <sz val="10"/>
        <color indexed="18"/>
        <rFont val="Arial Narrow"/>
        <family val="2"/>
      </rPr>
      <t>т</t>
    </r>
  </si>
  <si>
    <t>6 (5 * 50% / 4)</t>
  </si>
  <si>
    <t>7 (3 + 6)</t>
  </si>
  <si>
    <t>Грађевински објекти</t>
  </si>
  <si>
    <t>1.1.</t>
  </si>
  <si>
    <t>Пословни простор</t>
  </si>
  <si>
    <t>1.1.1.</t>
  </si>
  <si>
    <t>1.1.2.</t>
  </si>
  <si>
    <t>1.1.3.</t>
  </si>
  <si>
    <t>1.2.</t>
  </si>
  <si>
    <t>Остало</t>
  </si>
  <si>
    <t>1.2.1.</t>
  </si>
  <si>
    <t>1.2.2.</t>
  </si>
  <si>
    <t>1.2.3.</t>
  </si>
  <si>
    <t>Постројења и опрема</t>
  </si>
  <si>
    <t>2.1.</t>
  </si>
  <si>
    <t>Возила</t>
  </si>
  <si>
    <t>2.1.1.</t>
  </si>
  <si>
    <t>2.1.2.</t>
  </si>
  <si>
    <t>2.1.3.</t>
  </si>
  <si>
    <t>2.2.</t>
  </si>
  <si>
    <t>Рачунарска опрема</t>
  </si>
  <si>
    <t>2.2.1.</t>
  </si>
  <si>
    <t>2.2.2.</t>
  </si>
  <si>
    <t>2.2.3.</t>
  </si>
  <si>
    <t>2.3.</t>
  </si>
  <si>
    <t>2.3.1.</t>
  </si>
  <si>
    <t>2.3.2.</t>
  </si>
  <si>
    <t>2.3.3.</t>
  </si>
  <si>
    <t>Остале некретнине, постројења и опрема</t>
  </si>
  <si>
    <t>3.1.</t>
  </si>
  <si>
    <t>3.2.</t>
  </si>
  <si>
    <t>3.3.</t>
  </si>
  <si>
    <t>Укупно некретнине, постројења и опрема (1 + 2 + 3)</t>
  </si>
  <si>
    <t>Улагања у развој</t>
  </si>
  <si>
    <t>Концесије, патенти, лиценце и слична права</t>
  </si>
  <si>
    <t>Остала нематеријална улагања</t>
  </si>
  <si>
    <t>Укупно нематеријална улагања (4 + 5 + 6 + 7)</t>
  </si>
  <si>
    <t>Укупно (I)+(II)</t>
  </si>
  <si>
    <t>Табела: ЕЕ-6-4 ОСТВАРЕНА НАБАВКА ЕЛЕКТРИЧНЕ ЕНЕРГИЈЕ</t>
  </si>
  <si>
    <t>Табела: ЕЕ-6-5 ОСТВАРЕНА НАБАВКА ЕЛЕКТРИЧНЕ ЕНЕРГИЈЕ ОД ПОВЛАШЋЕНИХ ПРОИЗВОЂАЧА</t>
  </si>
  <si>
    <t xml:space="preserve">Пословна добит Гарантованог снабдевача </t>
  </si>
  <si>
    <t>8.</t>
  </si>
  <si>
    <t>1) Обрачун корекционог елемента за период т-2 или т-1, односно претходне периоде за које корекција није извршена, зависи од тога којим подацима располаже</t>
  </si>
  <si>
    <t>енергетски субјект у моменту подношења захтева за давање мишљења на цене.</t>
  </si>
  <si>
    <r>
      <t>2) У колону "Оправдан приход ОППР</t>
    </r>
    <r>
      <rPr>
        <vertAlign val="subscript"/>
        <sz val="10"/>
        <color indexed="18"/>
        <rFont val="Arial Narrow"/>
        <family val="2"/>
      </rPr>
      <t>т-1</t>
    </r>
    <r>
      <rPr>
        <sz val="10"/>
        <color indexed="18"/>
        <rFont val="Arial Narrow"/>
        <family val="2"/>
      </rPr>
      <t xml:space="preserve">" уносе се оправдане остварене вредности утвређене на основу остварених енергетских величина и вредности </t>
    </r>
  </si>
  <si>
    <t xml:space="preserve">3) У колону "Остварено ОПРт-1" уноси се износ оствареног прихода - фактурисана реализација (без ПДВ). Извор податка је БУ за делатност Гарантованог снабдевања ел. енергијом. </t>
  </si>
  <si>
    <t>У случају да се регулисане цене нису примењивале од почетка првог регулаторног периода остварени приход у том периоду обрачунава се применом регулисаних цена.</t>
  </si>
  <si>
    <t xml:space="preserve">Прих БУ </t>
  </si>
  <si>
    <t xml:space="preserve"> ЕЕ-6-5</t>
  </si>
  <si>
    <t>ПОСЛОВНА ДОБИТ ГАРАНТОВАНОГ СНАБДЕВАЧА</t>
  </si>
  <si>
    <t>Табела: ЕЕ-6-6 ТРОШКОВИ КОРИШЋЕЊА СИСТЕМА ЗА ПРЕНОС ЕЛЕКТРИЧНЕ ЕНЕРГИЈЕ</t>
  </si>
  <si>
    <t xml:space="preserve">Трошкови коришћења преносног система  за потребе гарантованогног снабдевања за купце чији су објекти прикључени на преносни систем напонског нивоа 110 kV </t>
  </si>
  <si>
    <t>Трошкови коришћења преносног система за потребе гарантованог снабдевања за купце чији су објекти прикључени на преносни систем напонског нивоа 110 kV евидентирани су на конту:</t>
  </si>
  <si>
    <t>Активна Снага</t>
  </si>
  <si>
    <t>1.1.1</t>
  </si>
  <si>
    <t>Одобрена снага</t>
  </si>
  <si>
    <t>1.1.2</t>
  </si>
  <si>
    <t>Прекомерна снага</t>
  </si>
  <si>
    <t xml:space="preserve">  - Виша дневна тарифа</t>
  </si>
  <si>
    <t xml:space="preserve">  - Нижа дневна тарифа</t>
  </si>
  <si>
    <t>000 динара</t>
  </si>
  <si>
    <t>Цене ЕМС AД</t>
  </si>
  <si>
    <t>Трошкови коришћења преносног система</t>
  </si>
  <si>
    <t>Трошкови коришћења система за пренос</t>
  </si>
  <si>
    <r>
      <t>ТП</t>
    </r>
    <r>
      <rPr>
        <vertAlign val="subscript"/>
        <sz val="10"/>
        <color indexed="18"/>
        <rFont val="Arial Narrow"/>
        <family val="2"/>
      </rPr>
      <t>т</t>
    </r>
  </si>
  <si>
    <t>1.1.3</t>
  </si>
  <si>
    <t>1.1.4</t>
  </si>
  <si>
    <t>1.1.5</t>
  </si>
  <si>
    <t>1.1.5.1</t>
  </si>
  <si>
    <t>1.1.5.2</t>
  </si>
  <si>
    <t>1.1.6</t>
  </si>
  <si>
    <t>1.1.6.1</t>
  </si>
  <si>
    <t>1.1.6.2</t>
  </si>
  <si>
    <t>1.2.3</t>
  </si>
  <si>
    <t>1.2.4</t>
  </si>
  <si>
    <t>1.2.5</t>
  </si>
  <si>
    <t>1.2.5.1</t>
  </si>
  <si>
    <t>1.2.5.2</t>
  </si>
  <si>
    <t>1.2.6</t>
  </si>
  <si>
    <t>1.2.6.1</t>
  </si>
  <si>
    <t>1.2.6.2</t>
  </si>
  <si>
    <t>3.1.1</t>
  </si>
  <si>
    <t>3.1.2</t>
  </si>
  <si>
    <t>3.1.3</t>
  </si>
  <si>
    <t>3.1.3.1</t>
  </si>
  <si>
    <t>3.1.3.2</t>
  </si>
  <si>
    <t>3.1.4</t>
  </si>
  <si>
    <t>3.1.5</t>
  </si>
  <si>
    <t>3.1.6</t>
  </si>
  <si>
    <t>3.1.6.1</t>
  </si>
  <si>
    <t>3.1.6.2</t>
  </si>
  <si>
    <t>3.1.6.3</t>
  </si>
  <si>
    <t>3.1.6.4</t>
  </si>
  <si>
    <t>3.1.6.5</t>
  </si>
  <si>
    <t>3.1.6.6</t>
  </si>
  <si>
    <t>3.2.3</t>
  </si>
  <si>
    <t>3.2.4</t>
  </si>
  <si>
    <t>3.2.5</t>
  </si>
  <si>
    <t>3.2.6</t>
  </si>
  <si>
    <t>3.2.6.1</t>
  </si>
  <si>
    <t>3.2.6.2</t>
  </si>
  <si>
    <t>3.2.7</t>
  </si>
  <si>
    <t>3.2.8</t>
  </si>
  <si>
    <t>3.2.9</t>
  </si>
  <si>
    <t>3.2.9.1</t>
  </si>
  <si>
    <t>3.2.9.2</t>
  </si>
  <si>
    <t>3.2.10</t>
  </si>
  <si>
    <t>3.2.11</t>
  </si>
  <si>
    <t>3.2.12</t>
  </si>
  <si>
    <t>УКУПНО - ДИСТРИБУЦИЈА</t>
  </si>
  <si>
    <t>Датум одобрених цена</t>
  </si>
  <si>
    <t>дин/kW</t>
  </si>
  <si>
    <t>дин/kvarh</t>
  </si>
  <si>
    <t>ЕЕ-6-5</t>
  </si>
  <si>
    <t>ТРОШКОВИ КОРИШЋЕЊА СИСТЕМА ЗА ПРЕНОС ЕЛЕКТРИЧНЕ ЕНЕРГИЈЕ</t>
  </si>
  <si>
    <t>ЕЕ-6-11</t>
  </si>
  <si>
    <t>Табела: ЕЕ-6-7 ТРОШКОВИ КОРИШЋЕЊА СИСТЕМА ЗА ДИСТРИБУЦИЈУ ЕЛЕКТРИЧНЕ ЕНЕРГИЈЕ</t>
  </si>
  <si>
    <t>Табела: ЕЕ-6-8 ПОСЛОВНА ДОБИТ ГАРАНТОВАНОГ СНАБДЕВАЧА</t>
  </si>
  <si>
    <t>Табела: ЕЕ-6-9  ОСТАЛИ ПРИХОДИ</t>
  </si>
  <si>
    <t>Табела: ЕЕ-6-11 ОСТВАРЕНА НАПЛАТА У РЕГУЛАТОРНОМ ПЕРИОДУ</t>
  </si>
  <si>
    <t>ВИСОКИ НАПОН - (&gt;=110kV)</t>
  </si>
  <si>
    <t>9.</t>
  </si>
  <si>
    <t>датум одо. тарифа</t>
  </si>
  <si>
    <r>
      <t>ОТ</t>
    </r>
    <r>
      <rPr>
        <vertAlign val="subscript"/>
        <sz val="10"/>
        <color indexed="18"/>
        <rFont val="Arial Narrow"/>
        <family val="2"/>
      </rPr>
      <t>т</t>
    </r>
  </si>
  <si>
    <r>
      <t>А</t>
    </r>
    <r>
      <rPr>
        <vertAlign val="subscript"/>
        <sz val="10"/>
        <color indexed="18"/>
        <rFont val="Arial Narrow"/>
        <family val="2"/>
      </rPr>
      <t>т</t>
    </r>
  </si>
  <si>
    <r>
      <t>НЕЕ</t>
    </r>
    <r>
      <rPr>
        <vertAlign val="subscript"/>
        <sz val="10"/>
        <color indexed="18"/>
        <rFont val="Arial Narrow"/>
        <family val="2"/>
      </rPr>
      <t>т</t>
    </r>
  </si>
  <si>
    <r>
      <t>ТД</t>
    </r>
    <r>
      <rPr>
        <vertAlign val="subscript"/>
        <sz val="10"/>
        <color indexed="18"/>
        <rFont val="Arial Narrow"/>
        <family val="2"/>
      </rPr>
      <t>т</t>
    </r>
  </si>
  <si>
    <r>
      <t>ПД</t>
    </r>
    <r>
      <rPr>
        <vertAlign val="subscript"/>
        <sz val="10"/>
        <color indexed="18"/>
        <rFont val="Arial Narrow"/>
        <family val="2"/>
      </rPr>
      <t>т</t>
    </r>
  </si>
  <si>
    <r>
      <t>ОП</t>
    </r>
    <r>
      <rPr>
        <vertAlign val="subscript"/>
        <sz val="10"/>
        <color indexed="18"/>
        <rFont val="Arial Narrow"/>
        <family val="2"/>
      </rPr>
      <t>т</t>
    </r>
  </si>
  <si>
    <r>
      <t>КЕ</t>
    </r>
    <r>
      <rPr>
        <vertAlign val="subscript"/>
        <sz val="10"/>
        <color indexed="18"/>
        <rFont val="Arial Narrow"/>
        <family val="2"/>
      </rPr>
      <t>т</t>
    </r>
  </si>
  <si>
    <r>
      <t>МОП</t>
    </r>
    <r>
      <rPr>
        <vertAlign val="subscript"/>
        <sz val="10"/>
        <color indexed="18"/>
        <rFont val="Arial Narrow"/>
        <family val="2"/>
        <charset val="238"/>
      </rPr>
      <t>т</t>
    </r>
  </si>
  <si>
    <r>
      <t>Оправдан приход
 ОППР</t>
    </r>
    <r>
      <rPr>
        <vertAlign val="subscript"/>
        <sz val="10"/>
        <color indexed="18"/>
        <rFont val="Arial Narrow"/>
        <family val="2"/>
      </rPr>
      <t>т</t>
    </r>
  </si>
  <si>
    <r>
      <t>Остварени приход
ОПР</t>
    </r>
    <r>
      <rPr>
        <vertAlign val="subscript"/>
        <sz val="10"/>
        <color indexed="18"/>
        <rFont val="Arial Narrow"/>
        <family val="2"/>
      </rPr>
      <t>т</t>
    </r>
  </si>
  <si>
    <r>
      <t>Индекс раста потрошачких цена у РС
 И</t>
    </r>
    <r>
      <rPr>
        <vertAlign val="subscript"/>
        <sz val="10"/>
        <color indexed="18"/>
        <rFont val="Arial Narrow"/>
        <family val="2"/>
      </rPr>
      <t>т</t>
    </r>
  </si>
  <si>
    <r>
      <t>Корекциони елемент.
 КЕ = (ОППР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- ОПР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>)*(1+И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>)</t>
    </r>
  </si>
  <si>
    <t xml:space="preserve">Табела: ЕЕ-6-10 КОРЕКЦИОНИ ЕЛЕМЕНТ У ПРЕТХОДНОМ РЕГУЛАТОРНОМ ПЕРИОДУ (Т) </t>
  </si>
  <si>
    <t>Тражени подаци се уносе у ћелије обојене жутом бојом. Остала поља не мењати.</t>
  </si>
  <si>
    <t>3.4.</t>
  </si>
  <si>
    <t>3.5.</t>
  </si>
  <si>
    <t>3.6.</t>
  </si>
  <si>
    <t>3.7.</t>
  </si>
  <si>
    <t>3.8.</t>
  </si>
  <si>
    <t>3.9.</t>
  </si>
  <si>
    <t>2.3.4.</t>
  </si>
  <si>
    <t>2.3.5.</t>
  </si>
  <si>
    <t>2.3.6.</t>
  </si>
  <si>
    <t>2.3.7.</t>
  </si>
  <si>
    <t>2.3.8.</t>
  </si>
  <si>
    <t>2.3.9.</t>
  </si>
  <si>
    <t>2.2.4.</t>
  </si>
  <si>
    <t>2.2.5.</t>
  </si>
  <si>
    <t>2.2.6.</t>
  </si>
  <si>
    <t>2.2.7.</t>
  </si>
  <si>
    <t>2.2.8.</t>
  </si>
  <si>
    <t>2.2.9.</t>
  </si>
  <si>
    <t>2.1.4.</t>
  </si>
  <si>
    <t>2.1.5.</t>
  </si>
  <si>
    <t>2.1.6.</t>
  </si>
  <si>
    <t>2.1.7.</t>
  </si>
  <si>
    <t>2.1.8.</t>
  </si>
  <si>
    <t>2.1.9.</t>
  </si>
  <si>
    <t>1.2.4.</t>
  </si>
  <si>
    <t>1.2.5.</t>
  </si>
  <si>
    <t>1.2.6.</t>
  </si>
  <si>
    <t>1.2.7.</t>
  </si>
  <si>
    <t>1.2.8.</t>
  </si>
  <si>
    <t>1.2.9.</t>
  </si>
  <si>
    <t>1.1.5.</t>
  </si>
  <si>
    <t>1.1.4.</t>
  </si>
  <si>
    <t>1.1.6.</t>
  </si>
  <si>
    <t>1.1.7.</t>
  </si>
  <si>
    <t>1.1.8.</t>
  </si>
  <si>
    <t>1.1.9.</t>
  </si>
  <si>
    <t>тарифe 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</si>
</sst>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General_)"/>
    <numFmt numFmtId="166" formatCode="0.000"/>
    <numFmt numFmtId="167" formatCode="#,##0.000"/>
    <numFmt numFmtId="168" formatCode="#,##0.0000"/>
  </numFmts>
  <fonts count="45" x14ac:knownFonts="1">
    <font>
      <sz val="10"/>
      <name val="Arial"/>
    </font>
    <font>
      <sz val="8"/>
      <name val="Arial"/>
      <family val="2"/>
    </font>
    <font>
      <sz val="12"/>
      <name val="Helv"/>
    </font>
    <font>
      <sz val="10"/>
      <color indexed="18"/>
      <name val="Arial"/>
      <family val="2"/>
    </font>
    <font>
      <sz val="10"/>
      <color indexed="18"/>
      <name val="Arial Narrow"/>
      <family val="2"/>
    </font>
    <font>
      <sz val="10"/>
      <name val="Arial Narrow"/>
      <family val="2"/>
    </font>
    <font>
      <i/>
      <sz val="10"/>
      <color indexed="18"/>
      <name val="Arial Narrow"/>
      <family val="2"/>
    </font>
    <font>
      <sz val="12"/>
      <name val="Times New Roman"/>
      <family val="1"/>
    </font>
    <font>
      <vertAlign val="subscript"/>
      <sz val="10"/>
      <color indexed="18"/>
      <name val="Arial Narrow"/>
      <family val="2"/>
    </font>
    <font>
      <sz val="12"/>
      <color indexed="8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color indexed="20"/>
      <name val="Arial"/>
      <family val="2"/>
      <charset val="238"/>
    </font>
    <font>
      <b/>
      <sz val="12"/>
      <color indexed="52"/>
      <name val="Arial"/>
      <family val="2"/>
      <charset val="238"/>
    </font>
    <font>
      <b/>
      <sz val="12"/>
      <color indexed="9"/>
      <name val="Arial"/>
      <family val="2"/>
      <charset val="238"/>
    </font>
    <font>
      <i/>
      <sz val="12"/>
      <color indexed="23"/>
      <name val="Arial"/>
      <family val="2"/>
      <charset val="238"/>
    </font>
    <font>
      <sz val="12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2"/>
      <color indexed="62"/>
      <name val="Arial"/>
      <family val="2"/>
      <charset val="238"/>
    </font>
    <font>
      <sz val="12"/>
      <color indexed="52"/>
      <name val="Arial"/>
      <family val="2"/>
      <charset val="238"/>
    </font>
    <font>
      <sz val="12"/>
      <color indexed="6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0"/>
      <color indexed="18"/>
      <name val="Arial Narrow"/>
      <family val="2"/>
      <charset val="238"/>
    </font>
    <font>
      <vertAlign val="subscript"/>
      <sz val="10"/>
      <color indexed="18"/>
      <name val="Arial Narrow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indexed="10"/>
      <name val="Arial Narrow"/>
      <family val="2"/>
    </font>
    <font>
      <b/>
      <sz val="10"/>
      <color indexed="18"/>
      <name val="Arial Narrow"/>
      <family val="2"/>
    </font>
    <font>
      <sz val="10"/>
      <color indexed="18"/>
      <name val="Symbol"/>
      <family val="1"/>
      <charset val="2"/>
    </font>
    <font>
      <b/>
      <sz val="8"/>
      <color indexed="18"/>
      <name val="Arial Narrow"/>
      <family val="2"/>
    </font>
    <font>
      <sz val="8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name val="Arial"/>
      <family val="2"/>
    </font>
    <font>
      <sz val="9"/>
      <color indexed="18"/>
      <name val="Arial Narrow"/>
      <family val="2"/>
    </font>
    <font>
      <sz val="10"/>
      <name val="Arial Narrow"/>
      <family val="2"/>
      <charset val="238"/>
    </font>
    <font>
      <sz val="10"/>
      <color rgb="FF000099"/>
      <name val="Arial Narrow"/>
      <family val="2"/>
    </font>
    <font>
      <sz val="10"/>
      <color rgb="FF000080"/>
      <name val="Arial Narrow"/>
      <family val="2"/>
    </font>
    <font>
      <sz val="10"/>
      <color rgb="FF000080"/>
      <name val="Arial"/>
      <family val="2"/>
    </font>
    <font>
      <sz val="12"/>
      <color rgb="FF000080"/>
      <name val="Arial Narrow"/>
      <family val="2"/>
    </font>
    <font>
      <sz val="8"/>
      <name val="Arial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3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2" fillId="0" borderId="0"/>
    <xf numFmtId="0" fontId="29" fillId="0" borderId="0"/>
    <xf numFmtId="0" fontId="29" fillId="0" borderId="0"/>
    <xf numFmtId="0" fontId="22" fillId="0" borderId="0"/>
    <xf numFmtId="0" fontId="37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22" fillId="23" borderId="7" applyNumberFormat="0" applyFont="0" applyAlignment="0" applyProtection="0"/>
    <xf numFmtId="0" fontId="23" fillId="20" borderId="8" applyNumberFormat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" fillId="0" borderId="0"/>
    <xf numFmtId="165" fontId="2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6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 applyAlignment="1">
      <alignment horizontal="right" vertical="center"/>
    </xf>
    <xf numFmtId="49" fontId="4" fillId="0" borderId="0" xfId="0" applyNumberFormat="1" applyFont="1" applyAlignment="1">
      <alignment vertical="center" wrapText="1"/>
    </xf>
    <xf numFmtId="0" fontId="4" fillId="0" borderId="11" xfId="0" applyFont="1" applyBorder="1" applyAlignment="1">
      <alignment vertical="center"/>
    </xf>
    <xf numFmtId="0" fontId="5" fillId="0" borderId="0" xfId="0" applyFont="1"/>
    <xf numFmtId="164" fontId="4" fillId="0" borderId="12" xfId="52" applyFont="1" applyBorder="1" applyAlignment="1">
      <alignment horizontal="center" vertical="center" wrapText="1"/>
    </xf>
    <xf numFmtId="0" fontId="4" fillId="24" borderId="0" xfId="0" applyFont="1" applyFill="1"/>
    <xf numFmtId="3" fontId="4" fillId="25" borderId="13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14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15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16" xfId="0" applyNumberFormat="1" applyFont="1" applyFill="1" applyBorder="1" applyAlignment="1" applyProtection="1">
      <alignment horizontal="right" vertical="center" wrapText="1"/>
      <protection locked="0"/>
    </xf>
    <xf numFmtId="0" fontId="4" fillId="24" borderId="0" xfId="0" applyFont="1" applyFill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49" fontId="4" fillId="0" borderId="2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49" fontId="4" fillId="0" borderId="2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0" fontId="4" fillId="0" borderId="15" xfId="0" applyFont="1" applyBorder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3" fontId="4" fillId="25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5" borderId="0" xfId="0" applyFont="1" applyFill="1" applyAlignment="1">
      <alignment horizontal="center" vertical="center"/>
    </xf>
    <xf numFmtId="49" fontId="27" fillId="0" borderId="11" xfId="0" applyNumberFormat="1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4" fillId="0" borderId="31" xfId="0" applyFont="1" applyBorder="1" applyAlignment="1">
      <alignment horizontal="right" vertical="center"/>
    </xf>
    <xf numFmtId="1" fontId="4" fillId="0" borderId="18" xfId="0" applyNumberFormat="1" applyFont="1" applyBorder="1" applyAlignment="1">
      <alignment horizontal="center" vertical="center" wrapText="1"/>
    </xf>
    <xf numFmtId="164" fontId="4" fillId="0" borderId="18" xfId="52" applyFont="1" applyBorder="1" applyAlignment="1">
      <alignment horizontal="center" vertical="center" wrapText="1"/>
    </xf>
    <xf numFmtId="164" fontId="4" fillId="0" borderId="30" xfId="52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9" fontId="27" fillId="0" borderId="21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8" xfId="0" applyFont="1" applyBorder="1" applyAlignment="1">
      <alignment horizontal="left" vertical="center" wrapText="1"/>
    </xf>
    <xf numFmtId="3" fontId="27" fillId="0" borderId="18" xfId="0" applyNumberFormat="1" applyFont="1" applyBorder="1" applyAlignment="1">
      <alignment horizontal="right" vertical="center" wrapText="1"/>
    </xf>
    <xf numFmtId="3" fontId="27" fillId="0" borderId="33" xfId="0" applyNumberFormat="1" applyFont="1" applyBorder="1" applyAlignment="1">
      <alignment horizontal="right" vertical="center" wrapText="1"/>
    </xf>
    <xf numFmtId="3" fontId="27" fillId="0" borderId="19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 applyProtection="1">
      <alignment horizontal="right" vertical="center" wrapText="1"/>
      <protection locked="0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 applyProtection="1">
      <alignment horizontal="right" vertical="center" wrapText="1"/>
      <protection locked="0"/>
    </xf>
    <xf numFmtId="3" fontId="4" fillId="0" borderId="15" xfId="0" applyNumberFormat="1" applyFont="1" applyBorder="1" applyAlignment="1" applyProtection="1">
      <alignment horizontal="right" vertical="center" wrapText="1"/>
      <protection locked="0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 applyProtection="1">
      <alignment horizontal="right" vertical="center" wrapText="1"/>
      <protection locked="0"/>
    </xf>
    <xf numFmtId="49" fontId="4" fillId="0" borderId="35" xfId="0" applyNumberFormat="1" applyFont="1" applyBorder="1" applyAlignment="1">
      <alignment horizontal="center" vertical="center"/>
    </xf>
    <xf numFmtId="0" fontId="4" fillId="0" borderId="14" xfId="0" applyFont="1" applyBorder="1"/>
    <xf numFmtId="0" fontId="27" fillId="0" borderId="18" xfId="0" applyFont="1" applyBorder="1" applyAlignment="1">
      <alignment vertical="center" wrapText="1"/>
    </xf>
    <xf numFmtId="3" fontId="4" fillId="0" borderId="18" xfId="0" applyNumberFormat="1" applyFont="1" applyBorder="1" applyAlignment="1" applyProtection="1">
      <alignment horizontal="right" vertical="center" wrapText="1"/>
      <protection locked="0"/>
    </xf>
    <xf numFmtId="3" fontId="4" fillId="0" borderId="36" xfId="0" applyNumberFormat="1" applyFont="1" applyBorder="1" applyAlignment="1">
      <alignment horizontal="right" vertical="center" wrapText="1"/>
    </xf>
    <xf numFmtId="49" fontId="4" fillId="0" borderId="37" xfId="0" applyNumberFormat="1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3" fontId="4" fillId="25" borderId="38" xfId="0" applyNumberFormat="1" applyFont="1" applyFill="1" applyBorder="1" applyAlignment="1">
      <alignment vertical="center" wrapText="1"/>
    </xf>
    <xf numFmtId="3" fontId="4" fillId="0" borderId="38" xfId="0" applyNumberFormat="1" applyFont="1" applyBorder="1" applyAlignment="1">
      <alignment horizontal="right" vertical="center" wrapText="1"/>
    </xf>
    <xf numFmtId="3" fontId="4" fillId="25" borderId="38" xfId="0" applyNumberFormat="1" applyFont="1" applyFill="1" applyBorder="1" applyAlignment="1">
      <alignment horizontal="right" vertical="center" wrapText="1"/>
    </xf>
    <xf numFmtId="3" fontId="4" fillId="25" borderId="39" xfId="0" applyNumberFormat="1" applyFont="1" applyFill="1" applyBorder="1" applyAlignment="1">
      <alignment horizontal="right" vertical="center" wrapText="1"/>
    </xf>
    <xf numFmtId="49" fontId="27" fillId="0" borderId="40" xfId="0" applyNumberFormat="1" applyFont="1" applyBorder="1" applyAlignment="1">
      <alignment vertical="center"/>
    </xf>
    <xf numFmtId="0" fontId="27" fillId="0" borderId="41" xfId="0" applyFont="1" applyBorder="1" applyAlignment="1">
      <alignment vertical="center"/>
    </xf>
    <xf numFmtId="0" fontId="27" fillId="0" borderId="42" xfId="0" applyFont="1" applyBorder="1" applyAlignment="1">
      <alignment vertical="center" wrapText="1"/>
    </xf>
    <xf numFmtId="3" fontId="27" fillId="0" borderId="41" xfId="0" applyNumberFormat="1" applyFont="1" applyBorder="1" applyAlignment="1">
      <alignment vertical="center" wrapText="1"/>
    </xf>
    <xf numFmtId="3" fontId="27" fillId="0" borderId="41" xfId="0" applyNumberFormat="1" applyFont="1" applyBorder="1" applyAlignment="1">
      <alignment horizontal="right" vertical="center"/>
    </xf>
    <xf numFmtId="3" fontId="27" fillId="0" borderId="43" xfId="0" applyNumberFormat="1" applyFont="1" applyBorder="1" applyAlignment="1">
      <alignment horizontal="right" vertical="center"/>
    </xf>
    <xf numFmtId="3" fontId="4" fillId="25" borderId="0" xfId="0" applyNumberFormat="1" applyFont="1" applyFill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39" applyFont="1"/>
    <xf numFmtId="0" fontId="4" fillId="0" borderId="0" xfId="39" applyFont="1" applyAlignment="1">
      <alignment horizontal="center"/>
    </xf>
    <xf numFmtId="0" fontId="29" fillId="0" borderId="0" xfId="39"/>
    <xf numFmtId="0" fontId="4" fillId="0" borderId="0" xfId="39" applyFont="1" applyAlignment="1">
      <alignment horizontal="left" vertical="center"/>
    </xf>
    <xf numFmtId="0" fontId="4" fillId="0" borderId="0" xfId="39" applyFont="1" applyAlignment="1">
      <alignment horizontal="left"/>
    </xf>
    <xf numFmtId="0" fontId="4" fillId="0" borderId="17" xfId="39" applyFont="1" applyBorder="1" applyAlignment="1">
      <alignment horizontal="center" vertical="center" wrapText="1"/>
    </xf>
    <xf numFmtId="164" fontId="4" fillId="0" borderId="12" xfId="52" applyFont="1" applyBorder="1" applyAlignment="1">
      <alignment horizontal="center" vertical="center"/>
    </xf>
    <xf numFmtId="0" fontId="29" fillId="0" borderId="0" xfId="39" applyAlignment="1">
      <alignment vertical="center" wrapText="1"/>
    </xf>
    <xf numFmtId="49" fontId="4" fillId="0" borderId="22" xfId="39" applyNumberFormat="1" applyFont="1" applyBorder="1" applyAlignment="1">
      <alignment horizontal="center" vertical="center" wrapText="1"/>
    </xf>
    <xf numFmtId="0" fontId="4" fillId="24" borderId="15" xfId="39" applyFont="1" applyFill="1" applyBorder="1" applyAlignment="1">
      <alignment vertical="center" wrapText="1"/>
    </xf>
    <xf numFmtId="49" fontId="4" fillId="0" borderId="26" xfId="39" applyNumberFormat="1" applyFont="1" applyBorder="1" applyAlignment="1">
      <alignment horizontal="center" vertical="center" wrapText="1"/>
    </xf>
    <xf numFmtId="0" fontId="4" fillId="24" borderId="14" xfId="39" applyFont="1" applyFill="1" applyBorder="1" applyAlignment="1">
      <alignment vertical="center" wrapText="1"/>
    </xf>
    <xf numFmtId="49" fontId="4" fillId="0" borderId="44" xfId="39" applyNumberFormat="1" applyFont="1" applyBorder="1" applyAlignment="1">
      <alignment horizontal="center" vertical="center" wrapText="1"/>
    </xf>
    <xf numFmtId="0" fontId="4" fillId="24" borderId="45" xfId="39" applyFont="1" applyFill="1" applyBorder="1" applyAlignment="1">
      <alignment vertical="center" wrapText="1"/>
    </xf>
    <xf numFmtId="0" fontId="4" fillId="0" borderId="10" xfId="45" applyFont="1" applyBorder="1" applyAlignment="1">
      <alignment horizontal="right" vertical="center"/>
    </xf>
    <xf numFmtId="0" fontId="4" fillId="0" borderId="46" xfId="45" applyFont="1" applyBorder="1" applyAlignment="1">
      <alignment horizontal="center" vertical="center"/>
    </xf>
    <xf numFmtId="0" fontId="4" fillId="0" borderId="20" xfId="45" applyFont="1" applyBorder="1" applyAlignment="1">
      <alignment horizontal="center" vertical="center"/>
    </xf>
    <xf numFmtId="0" fontId="4" fillId="0" borderId="47" xfId="45" applyFont="1" applyBorder="1" applyAlignment="1">
      <alignment vertical="center" wrapText="1"/>
    </xf>
    <xf numFmtId="3" fontId="4" fillId="0" borderId="19" xfId="45" applyNumberFormat="1" applyFont="1" applyBorder="1" applyAlignment="1">
      <alignment vertical="center"/>
    </xf>
    <xf numFmtId="0" fontId="4" fillId="0" borderId="48" xfId="45" applyFont="1" applyBorder="1" applyAlignment="1">
      <alignment vertical="center" wrapText="1"/>
    </xf>
    <xf numFmtId="3" fontId="4" fillId="0" borderId="36" xfId="45" applyNumberFormat="1" applyFont="1" applyBorder="1" applyAlignment="1">
      <alignment vertical="center"/>
    </xf>
    <xf numFmtId="164" fontId="4" fillId="24" borderId="49" xfId="52" applyFont="1" applyFill="1" applyBorder="1" applyAlignment="1">
      <alignment horizontal="center" vertical="center" wrapText="1"/>
    </xf>
    <xf numFmtId="0" fontId="4" fillId="0" borderId="50" xfId="45" applyFont="1" applyBorder="1" applyAlignment="1">
      <alignment horizontal="center" vertical="center"/>
    </xf>
    <xf numFmtId="3" fontId="4" fillId="0" borderId="45" xfId="45" applyNumberFormat="1" applyFont="1" applyBorder="1" applyAlignment="1" applyProtection="1">
      <alignment vertical="center"/>
      <protection locked="0"/>
    </xf>
    <xf numFmtId="49" fontId="4" fillId="25" borderId="51" xfId="53" applyNumberFormat="1" applyFont="1" applyFill="1" applyBorder="1" applyAlignment="1" applyProtection="1">
      <alignment horizontal="center" vertical="center"/>
      <protection locked="0"/>
    </xf>
    <xf numFmtId="0" fontId="4" fillId="24" borderId="15" xfId="45" applyFont="1" applyFill="1" applyBorder="1" applyAlignment="1">
      <alignment horizontal="center"/>
    </xf>
    <xf numFmtId="0" fontId="4" fillId="24" borderId="13" xfId="45" applyFont="1" applyFill="1" applyBorder="1" applyAlignment="1">
      <alignment horizontal="center"/>
    </xf>
    <xf numFmtId="3" fontId="4" fillId="25" borderId="13" xfId="45" applyNumberFormat="1" applyFont="1" applyFill="1" applyBorder="1" applyAlignment="1">
      <alignment horizontal="right" vertical="center"/>
    </xf>
    <xf numFmtId="0" fontId="4" fillId="24" borderId="14" xfId="45" applyFont="1" applyFill="1" applyBorder="1" applyAlignment="1">
      <alignment horizontal="center"/>
    </xf>
    <xf numFmtId="0" fontId="4" fillId="24" borderId="18" xfId="45" applyFont="1" applyFill="1" applyBorder="1" applyAlignment="1">
      <alignment horizontal="center"/>
    </xf>
    <xf numFmtId="3" fontId="4" fillId="0" borderId="13" xfId="45" applyNumberFormat="1" applyFont="1" applyBorder="1" applyAlignment="1">
      <alignment horizontal="right" vertical="center"/>
    </xf>
    <xf numFmtId="165" fontId="4" fillId="24" borderId="52" xfId="53" applyFont="1" applyFill="1" applyBorder="1" applyAlignment="1">
      <alignment vertical="center" wrapText="1"/>
    </xf>
    <xf numFmtId="49" fontId="4" fillId="0" borderId="21" xfId="43" applyNumberFormat="1" applyFont="1" applyBorder="1" applyAlignment="1">
      <alignment horizontal="center" vertical="center" wrapText="1"/>
    </xf>
    <xf numFmtId="0" fontId="4" fillId="0" borderId="47" xfId="45" applyFont="1" applyBorder="1"/>
    <xf numFmtId="0" fontId="4" fillId="0" borderId="18" xfId="45" applyFont="1" applyBorder="1" applyAlignment="1">
      <alignment horizontal="center"/>
    </xf>
    <xf numFmtId="3" fontId="4" fillId="0" borderId="18" xfId="45" applyNumberFormat="1" applyFont="1" applyBorder="1" applyAlignment="1">
      <alignment horizontal="right" vertical="center"/>
    </xf>
    <xf numFmtId="3" fontId="4" fillId="0" borderId="19" xfId="45" applyNumberFormat="1" applyFont="1" applyBorder="1" applyAlignment="1">
      <alignment horizontal="right" vertical="center"/>
    </xf>
    <xf numFmtId="0" fontId="5" fillId="0" borderId="0" xfId="43" applyFont="1"/>
    <xf numFmtId="3" fontId="32" fillId="0" borderId="18" xfId="45" applyNumberFormat="1" applyFont="1" applyBorder="1" applyAlignment="1">
      <alignment horizontal="right" vertical="center"/>
    </xf>
    <xf numFmtId="49" fontId="4" fillId="0" borderId="37" xfId="43" applyNumberFormat="1" applyFont="1" applyBorder="1" applyAlignment="1">
      <alignment horizontal="center" vertical="center" wrapText="1"/>
    </xf>
    <xf numFmtId="0" fontId="4" fillId="0" borderId="53" xfId="45" applyFont="1" applyBorder="1"/>
    <xf numFmtId="0" fontId="4" fillId="0" borderId="38" xfId="45" applyFont="1" applyBorder="1"/>
    <xf numFmtId="3" fontId="4" fillId="0" borderId="54" xfId="45" applyNumberFormat="1" applyFont="1" applyBorder="1" applyAlignment="1">
      <alignment horizontal="right" vertical="center"/>
    </xf>
    <xf numFmtId="49" fontId="4" fillId="0" borderId="22" xfId="43" applyNumberFormat="1" applyFont="1" applyBorder="1" applyAlignment="1">
      <alignment horizontal="center" vertical="center"/>
    </xf>
    <xf numFmtId="0" fontId="4" fillId="0" borderId="55" xfId="45" applyFont="1" applyBorder="1"/>
    <xf numFmtId="0" fontId="4" fillId="0" borderId="15" xfId="45" applyFont="1" applyBorder="1" applyAlignment="1">
      <alignment horizontal="center"/>
    </xf>
    <xf numFmtId="3" fontId="4" fillId="0" borderId="23" xfId="45" applyNumberFormat="1" applyFont="1" applyBorder="1"/>
    <xf numFmtId="49" fontId="4" fillId="0" borderId="25" xfId="43" applyNumberFormat="1" applyFont="1" applyBorder="1" applyAlignment="1">
      <alignment horizontal="center" vertical="center" wrapText="1"/>
    </xf>
    <xf numFmtId="4" fontId="4" fillId="0" borderId="15" xfId="45" applyNumberFormat="1" applyFont="1" applyBorder="1" applyAlignment="1">
      <alignment horizontal="right" vertical="center"/>
    </xf>
    <xf numFmtId="4" fontId="4" fillId="0" borderId="23" xfId="45" applyNumberFormat="1" applyFont="1" applyBorder="1" applyAlignment="1">
      <alignment horizontal="right" vertical="center"/>
    </xf>
    <xf numFmtId="3" fontId="4" fillId="0" borderId="15" xfId="45" applyNumberFormat="1" applyFont="1" applyBorder="1" applyAlignment="1">
      <alignment horizontal="right" vertical="center"/>
    </xf>
    <xf numFmtId="0" fontId="4" fillId="0" borderId="56" xfId="45" applyFont="1" applyBorder="1"/>
    <xf numFmtId="0" fontId="4" fillId="0" borderId="13" xfId="45" applyFont="1" applyBorder="1" applyAlignment="1">
      <alignment horizontal="center"/>
    </xf>
    <xf numFmtId="4" fontId="4" fillId="25" borderId="13" xfId="45" applyNumberFormat="1" applyFont="1" applyFill="1" applyBorder="1" applyAlignment="1">
      <alignment horizontal="right" vertical="center"/>
    </xf>
    <xf numFmtId="4" fontId="4" fillId="0" borderId="24" xfId="45" applyNumberFormat="1" applyFont="1" applyBorder="1" applyAlignment="1">
      <alignment horizontal="right" vertical="center"/>
    </xf>
    <xf numFmtId="3" fontId="4" fillId="0" borderId="24" xfId="45" applyNumberFormat="1" applyFont="1" applyBorder="1" applyAlignment="1">
      <alignment horizontal="right" vertical="center"/>
    </xf>
    <xf numFmtId="0" fontId="4" fillId="0" borderId="56" xfId="45" applyFont="1" applyBorder="1" applyAlignment="1">
      <alignment horizontal="center"/>
    </xf>
    <xf numFmtId="0" fontId="4" fillId="0" borderId="56" xfId="45" applyFont="1" applyBorder="1" applyAlignment="1">
      <alignment horizontal="left"/>
    </xf>
    <xf numFmtId="3" fontId="4" fillId="0" borderId="14" xfId="45" applyNumberFormat="1" applyFont="1" applyBorder="1" applyAlignment="1">
      <alignment horizontal="right" vertical="center"/>
    </xf>
    <xf numFmtId="0" fontId="4" fillId="0" borderId="13" xfId="45" applyFont="1" applyBorder="1"/>
    <xf numFmtId="49" fontId="4" fillId="0" borderId="26" xfId="43" applyNumberFormat="1" applyFont="1" applyBorder="1" applyAlignment="1">
      <alignment horizontal="center" vertical="center" wrapText="1"/>
    </xf>
    <xf numFmtId="3" fontId="4" fillId="25" borderId="14" xfId="45" applyNumberFormat="1" applyFont="1" applyFill="1" applyBorder="1" applyAlignment="1">
      <alignment horizontal="right" vertical="center"/>
    </xf>
    <xf numFmtId="49" fontId="4" fillId="0" borderId="35" xfId="43" applyNumberFormat="1" applyFont="1" applyBorder="1" applyAlignment="1">
      <alignment horizontal="center" vertical="center" wrapText="1"/>
    </xf>
    <xf numFmtId="0" fontId="4" fillId="0" borderId="57" xfId="45" applyFont="1" applyBorder="1"/>
    <xf numFmtId="0" fontId="4" fillId="0" borderId="16" xfId="45" applyFont="1" applyBorder="1" applyAlignment="1">
      <alignment horizontal="center"/>
    </xf>
    <xf numFmtId="3" fontId="4" fillId="0" borderId="28" xfId="45" applyNumberFormat="1" applyFont="1" applyBorder="1" applyAlignment="1">
      <alignment horizontal="right" vertical="center"/>
    </xf>
    <xf numFmtId="49" fontId="4" fillId="0" borderId="58" xfId="43" applyNumberFormat="1" applyFont="1" applyBorder="1" applyAlignment="1">
      <alignment horizontal="center" vertical="center" wrapText="1"/>
    </xf>
    <xf numFmtId="0" fontId="4" fillId="0" borderId="59" xfId="45" applyFont="1" applyBorder="1" applyAlignment="1">
      <alignment horizontal="center"/>
    </xf>
    <xf numFmtId="3" fontId="4" fillId="0" borderId="59" xfId="45" applyNumberFormat="1" applyFont="1" applyBorder="1" applyAlignment="1">
      <alignment horizontal="right" vertical="center"/>
    </xf>
    <xf numFmtId="3" fontId="4" fillId="0" borderId="60" xfId="45" applyNumberFormat="1" applyFont="1" applyBorder="1" applyAlignment="1">
      <alignment horizontal="right" vertical="center"/>
    </xf>
    <xf numFmtId="0" fontId="32" fillId="24" borderId="18" xfId="45" applyFont="1" applyFill="1" applyBorder="1" applyAlignment="1">
      <alignment horizontal="center"/>
    </xf>
    <xf numFmtId="3" fontId="32" fillId="0" borderId="18" xfId="45" applyNumberFormat="1" applyFont="1" applyBorder="1"/>
    <xf numFmtId="49" fontId="4" fillId="0" borderId="37" xfId="43" applyNumberFormat="1" applyFont="1" applyBorder="1" applyAlignment="1">
      <alignment horizontal="center" vertical="center"/>
    </xf>
    <xf numFmtId="3" fontId="4" fillId="25" borderId="38" xfId="45" applyNumberFormat="1" applyFont="1" applyFill="1" applyBorder="1"/>
    <xf numFmtId="3" fontId="4" fillId="0" borderId="54" xfId="45" applyNumberFormat="1" applyFont="1" applyBorder="1"/>
    <xf numFmtId="49" fontId="4" fillId="0" borderId="22" xfId="43" applyNumberFormat="1" applyFont="1" applyBorder="1" applyAlignment="1">
      <alignment horizontal="center" vertical="center" wrapText="1"/>
    </xf>
    <xf numFmtId="3" fontId="4" fillId="25" borderId="16" xfId="45" applyNumberFormat="1" applyFont="1" applyFill="1" applyBorder="1" applyAlignment="1">
      <alignment horizontal="right" vertical="center"/>
    </xf>
    <xf numFmtId="3" fontId="4" fillId="0" borderId="16" xfId="45" applyNumberFormat="1" applyFont="1" applyBorder="1" applyAlignment="1">
      <alignment horizontal="right" vertical="center"/>
    </xf>
    <xf numFmtId="3" fontId="4" fillId="0" borderId="23" xfId="45" applyNumberFormat="1" applyFont="1" applyBorder="1" applyAlignment="1">
      <alignment horizontal="right" vertical="center"/>
    </xf>
    <xf numFmtId="49" fontId="4" fillId="0" borderId="25" xfId="43" applyNumberFormat="1" applyFont="1" applyBorder="1" applyAlignment="1">
      <alignment horizontal="center" vertical="center"/>
    </xf>
    <xf numFmtId="49" fontId="4" fillId="0" borderId="26" xfId="43" applyNumberFormat="1" applyFont="1" applyBorder="1" applyAlignment="1">
      <alignment horizontal="center" vertical="center"/>
    </xf>
    <xf numFmtId="0" fontId="4" fillId="0" borderId="61" xfId="45" applyFont="1" applyBorder="1" applyAlignment="1">
      <alignment horizontal="left"/>
    </xf>
    <xf numFmtId="0" fontId="4" fillId="0" borderId="14" xfId="45" applyFont="1" applyBorder="1" applyAlignment="1">
      <alignment horizontal="center"/>
    </xf>
    <xf numFmtId="3" fontId="4" fillId="0" borderId="27" xfId="45" applyNumberFormat="1" applyFont="1" applyBorder="1" applyAlignment="1">
      <alignment horizontal="right" vertical="center"/>
    </xf>
    <xf numFmtId="49" fontId="4" fillId="0" borderId="21" xfId="43" applyNumberFormat="1" applyFont="1" applyBorder="1" applyAlignment="1">
      <alignment horizontal="center" vertical="center"/>
    </xf>
    <xf numFmtId="0" fontId="4" fillId="0" borderId="38" xfId="45" applyFont="1" applyBorder="1" applyAlignment="1">
      <alignment horizontal="left"/>
    </xf>
    <xf numFmtId="0" fontId="4" fillId="0" borderId="38" xfId="45" applyFont="1" applyBorder="1" applyAlignment="1">
      <alignment horizontal="center"/>
    </xf>
    <xf numFmtId="3" fontId="4" fillId="0" borderId="38" xfId="45" applyNumberFormat="1" applyFont="1" applyBorder="1" applyAlignment="1">
      <alignment horizontal="right" vertical="center"/>
    </xf>
    <xf numFmtId="3" fontId="4" fillId="0" borderId="62" xfId="45" applyNumberFormat="1" applyFont="1" applyBorder="1" applyAlignment="1">
      <alignment horizontal="right" vertical="center"/>
    </xf>
    <xf numFmtId="0" fontId="4" fillId="0" borderId="13" xfId="45" applyFont="1" applyBorder="1" applyAlignment="1">
      <alignment horizontal="left" indent="4"/>
    </xf>
    <xf numFmtId="0" fontId="4" fillId="0" borderId="13" xfId="45" applyFont="1" applyBorder="1" applyAlignment="1">
      <alignment horizontal="left"/>
    </xf>
    <xf numFmtId="3" fontId="4" fillId="0" borderId="50" xfId="45" applyNumberFormat="1" applyFont="1" applyBorder="1" applyAlignment="1">
      <alignment horizontal="right" vertical="center"/>
    </xf>
    <xf numFmtId="49" fontId="4" fillId="0" borderId="35" xfId="43" applyNumberFormat="1" applyFont="1" applyBorder="1" applyAlignment="1">
      <alignment horizontal="center" vertical="center"/>
    </xf>
    <xf numFmtId="0" fontId="4" fillId="0" borderId="47" xfId="45" applyFont="1" applyBorder="1" applyAlignment="1">
      <alignment horizontal="center"/>
    </xf>
    <xf numFmtId="0" fontId="4" fillId="0" borderId="0" xfId="43" applyFont="1"/>
    <xf numFmtId="49" fontId="4" fillId="0" borderId="40" xfId="43" applyNumberFormat="1" applyFont="1" applyBorder="1" applyAlignment="1">
      <alignment horizontal="center" vertical="center"/>
    </xf>
    <xf numFmtId="0" fontId="4" fillId="0" borderId="63" xfId="45" applyFont="1" applyBorder="1" applyAlignment="1">
      <alignment horizontal="center"/>
    </xf>
    <xf numFmtId="0" fontId="4" fillId="0" borderId="41" xfId="45" applyFont="1" applyBorder="1" applyAlignment="1">
      <alignment horizontal="center"/>
    </xf>
    <xf numFmtId="3" fontId="4" fillId="0" borderId="41" xfId="45" applyNumberFormat="1" applyFont="1" applyBorder="1" applyAlignment="1">
      <alignment horizontal="right" vertical="center"/>
    </xf>
    <xf numFmtId="3" fontId="4" fillId="0" borderId="43" xfId="45" applyNumberFormat="1" applyFont="1" applyBorder="1" applyAlignment="1">
      <alignment horizontal="right" vertical="center"/>
    </xf>
    <xf numFmtId="0" fontId="4" fillId="0" borderId="11" xfId="43" applyFont="1" applyBorder="1"/>
    <xf numFmtId="3" fontId="32" fillId="0" borderId="41" xfId="45" applyNumberFormat="1" applyFont="1" applyBorder="1" applyAlignment="1">
      <alignment horizontal="right" vertical="center"/>
    </xf>
    <xf numFmtId="165" fontId="4" fillId="24" borderId="0" xfId="53" applyFont="1" applyFill="1" applyAlignment="1">
      <alignment vertical="center" wrapText="1"/>
    </xf>
    <xf numFmtId="0" fontId="4" fillId="24" borderId="19" xfId="45" applyFont="1" applyFill="1" applyBorder="1" applyAlignment="1">
      <alignment horizontal="center"/>
    </xf>
    <xf numFmtId="0" fontId="4" fillId="0" borderId="64" xfId="45" applyFont="1" applyBorder="1"/>
    <xf numFmtId="0" fontId="4" fillId="0" borderId="19" xfId="45" applyFont="1" applyBorder="1" applyAlignment="1">
      <alignment horizontal="center"/>
    </xf>
    <xf numFmtId="3" fontId="32" fillId="0" borderId="59" xfId="45" applyNumberFormat="1" applyFont="1" applyBorder="1" applyAlignment="1">
      <alignment horizontal="right" vertical="center"/>
    </xf>
    <xf numFmtId="164" fontId="4" fillId="24" borderId="44" xfId="52" applyFont="1" applyFill="1" applyBorder="1" applyAlignment="1">
      <alignment horizontal="left" vertical="center" wrapText="1"/>
    </xf>
    <xf numFmtId="3" fontId="4" fillId="0" borderId="19" xfId="45" applyNumberFormat="1" applyFont="1" applyBorder="1"/>
    <xf numFmtId="3" fontId="32" fillId="0" borderId="19" xfId="45" applyNumberFormat="1" applyFont="1" applyBorder="1" applyAlignment="1">
      <alignment horizontal="right" vertical="center"/>
    </xf>
    <xf numFmtId="0" fontId="4" fillId="24" borderId="38" xfId="45" applyFont="1" applyFill="1" applyBorder="1"/>
    <xf numFmtId="164" fontId="4" fillId="0" borderId="46" xfId="52" applyFont="1" applyBorder="1" applyAlignment="1">
      <alignment horizontal="center" vertical="center" wrapText="1"/>
    </xf>
    <xf numFmtId="164" fontId="4" fillId="0" borderId="18" xfId="52" applyFont="1" applyBorder="1" applyAlignment="1">
      <alignment horizontal="left" vertical="center" wrapText="1"/>
    </xf>
    <xf numFmtId="3" fontId="4" fillId="0" borderId="45" xfId="53" applyNumberFormat="1" applyFont="1" applyBorder="1" applyAlignment="1">
      <alignment horizontal="center" vertical="center" wrapText="1"/>
    </xf>
    <xf numFmtId="49" fontId="4" fillId="0" borderId="0" xfId="39" applyNumberFormat="1" applyFont="1"/>
    <xf numFmtId="49" fontId="4" fillId="24" borderId="0" xfId="39" applyNumberFormat="1" applyFont="1" applyFill="1"/>
    <xf numFmtId="0" fontId="4" fillId="24" borderId="0" xfId="39" applyFont="1" applyFill="1" applyAlignment="1">
      <alignment vertical="center"/>
    </xf>
    <xf numFmtId="0" fontId="4" fillId="25" borderId="0" xfId="39" applyFont="1" applyFill="1" applyAlignment="1">
      <alignment horizontal="left" vertical="center"/>
    </xf>
    <xf numFmtId="49" fontId="4" fillId="25" borderId="0" xfId="39" applyNumberFormat="1" applyFont="1" applyFill="1"/>
    <xf numFmtId="0" fontId="40" fillId="24" borderId="0" xfId="39" applyFont="1" applyFill="1" applyAlignment="1">
      <alignment vertical="center"/>
    </xf>
    <xf numFmtId="0" fontId="40" fillId="27" borderId="0" xfId="39" applyFont="1" applyFill="1" applyAlignment="1">
      <alignment horizontal="center" vertical="center"/>
    </xf>
    <xf numFmtId="0" fontId="40" fillId="27" borderId="0" xfId="39" applyFont="1" applyFill="1" applyAlignment="1">
      <alignment vertical="center"/>
    </xf>
    <xf numFmtId="164" fontId="40" fillId="27" borderId="0" xfId="52" applyFont="1" applyFill="1" applyAlignment="1">
      <alignment horizontal="left" vertical="center"/>
    </xf>
    <xf numFmtId="0" fontId="40" fillId="27" borderId="0" xfId="39" applyFont="1" applyFill="1" applyAlignment="1">
      <alignment horizontal="right" vertical="center"/>
    </xf>
    <xf numFmtId="0" fontId="40" fillId="27" borderId="22" xfId="39" applyFont="1" applyFill="1" applyBorder="1" applyAlignment="1">
      <alignment horizontal="center" vertical="center"/>
    </xf>
    <xf numFmtId="164" fontId="40" fillId="27" borderId="15" xfId="52" applyFont="1" applyFill="1" applyBorder="1" applyAlignment="1">
      <alignment horizontal="left" vertical="center" wrapText="1"/>
    </xf>
    <xf numFmtId="0" fontId="40" fillId="27" borderId="25" xfId="39" applyFont="1" applyFill="1" applyBorder="1" applyAlignment="1">
      <alignment horizontal="center" vertical="center"/>
    </xf>
    <xf numFmtId="164" fontId="40" fillId="27" borderId="13" xfId="52" applyFont="1" applyFill="1" applyBorder="1" applyAlignment="1">
      <alignment horizontal="left" vertical="center" wrapText="1"/>
    </xf>
    <xf numFmtId="164" fontId="40" fillId="27" borderId="14" xfId="52" applyFont="1" applyFill="1" applyBorder="1" applyAlignment="1">
      <alignment horizontal="left" vertical="center" wrapText="1"/>
    </xf>
    <xf numFmtId="0" fontId="40" fillId="27" borderId="45" xfId="39" applyFont="1" applyFill="1" applyBorder="1" applyAlignment="1">
      <alignment vertical="center"/>
    </xf>
    <xf numFmtId="3" fontId="40" fillId="27" borderId="0" xfId="39" applyNumberFormat="1" applyFont="1" applyFill="1" applyAlignment="1">
      <alignment vertical="center"/>
    </xf>
    <xf numFmtId="165" fontId="40" fillId="27" borderId="0" xfId="53" applyFont="1" applyFill="1" applyAlignment="1">
      <alignment vertical="center"/>
    </xf>
    <xf numFmtId="3" fontId="40" fillId="27" borderId="0" xfId="53" applyNumberFormat="1" applyFont="1" applyFill="1" applyAlignment="1">
      <alignment vertical="center"/>
    </xf>
    <xf numFmtId="0" fontId="40" fillId="0" borderId="0" xfId="39" applyFont="1" applyAlignment="1">
      <alignment vertical="center"/>
    </xf>
    <xf numFmtId="0" fontId="4" fillId="0" borderId="0" xfId="45" applyFont="1" applyAlignment="1">
      <alignment horizontal="center"/>
    </xf>
    <xf numFmtId="0" fontId="4" fillId="0" borderId="18" xfId="43" applyFont="1" applyBorder="1"/>
    <xf numFmtId="164" fontId="4" fillId="24" borderId="0" xfId="52" applyFont="1" applyFill="1" applyAlignment="1">
      <alignment horizontal="center" vertical="center"/>
    </xf>
    <xf numFmtId="0" fontId="4" fillId="24" borderId="0" xfId="43" applyFont="1" applyFill="1" applyAlignment="1">
      <alignment horizontal="left" vertical="center"/>
    </xf>
    <xf numFmtId="0" fontId="4" fillId="24" borderId="0" xfId="43" applyFont="1" applyFill="1" applyAlignment="1">
      <alignment vertical="center"/>
    </xf>
    <xf numFmtId="0" fontId="4" fillId="24" borderId="0" xfId="43" applyFont="1" applyFill="1" applyAlignment="1">
      <alignment horizontal="center" vertical="center"/>
    </xf>
    <xf numFmtId="164" fontId="4" fillId="24" borderId="0" xfId="52" applyFont="1" applyFill="1" applyAlignment="1">
      <alignment horizontal="left" vertical="center"/>
    </xf>
    <xf numFmtId="0" fontId="4" fillId="24" borderId="0" xfId="43" applyFont="1" applyFill="1" applyAlignment="1">
      <alignment horizontal="right" vertical="center"/>
    </xf>
    <xf numFmtId="164" fontId="4" fillId="24" borderId="65" xfId="52" applyFont="1" applyFill="1" applyBorder="1" applyAlignment="1">
      <alignment horizontal="center" vertical="center" wrapText="1"/>
    </xf>
    <xf numFmtId="0" fontId="4" fillId="24" borderId="59" xfId="43" applyFont="1" applyFill="1" applyBorder="1" applyAlignment="1">
      <alignment horizontal="center" vertical="center" wrapText="1"/>
    </xf>
    <xf numFmtId="0" fontId="4" fillId="24" borderId="37" xfId="43" applyFont="1" applyFill="1" applyBorder="1" applyAlignment="1">
      <alignment horizontal="center" vertical="center"/>
    </xf>
    <xf numFmtId="0" fontId="4" fillId="24" borderId="38" xfId="43" applyFont="1" applyFill="1" applyBorder="1" applyAlignment="1">
      <alignment horizontal="center" vertical="center"/>
    </xf>
    <xf numFmtId="0" fontId="4" fillId="24" borderId="25" xfId="43" applyFont="1" applyFill="1" applyBorder="1" applyAlignment="1">
      <alignment horizontal="center" vertical="center"/>
    </xf>
    <xf numFmtId="0" fontId="4" fillId="24" borderId="13" xfId="43" applyFont="1" applyFill="1" applyBorder="1" applyAlignment="1">
      <alignment horizontal="center" vertical="center"/>
    </xf>
    <xf numFmtId="0" fontId="4" fillId="24" borderId="13" xfId="43" applyFont="1" applyFill="1" applyBorder="1" applyAlignment="1">
      <alignment horizontal="center"/>
    </xf>
    <xf numFmtId="3" fontId="4" fillId="24" borderId="66" xfId="43" applyNumberFormat="1" applyFont="1" applyFill="1" applyBorder="1" applyAlignment="1">
      <alignment vertical="center"/>
    </xf>
    <xf numFmtId="3" fontId="4" fillId="24" borderId="0" xfId="43" applyNumberFormat="1" applyFont="1" applyFill="1" applyAlignment="1">
      <alignment vertical="center"/>
    </xf>
    <xf numFmtId="0" fontId="4" fillId="0" borderId="0" xfId="43" applyFont="1" applyAlignment="1">
      <alignment vertical="center"/>
    </xf>
    <xf numFmtId="0" fontId="36" fillId="0" borderId="0" xfId="43" applyFont="1" applyAlignment="1">
      <alignment horizontal="left"/>
    </xf>
    <xf numFmtId="0" fontId="32" fillId="0" borderId="0" xfId="43" applyFont="1" applyAlignment="1">
      <alignment horizontal="center"/>
    </xf>
    <xf numFmtId="49" fontId="4" fillId="24" borderId="0" xfId="43" applyNumberFormat="1" applyFont="1" applyFill="1" applyAlignment="1">
      <alignment horizontal="center" vertical="center" wrapText="1"/>
    </xf>
    <xf numFmtId="0" fontId="4" fillId="24" borderId="0" xfId="43" applyFont="1" applyFill="1"/>
    <xf numFmtId="3" fontId="4" fillId="24" borderId="0" xfId="45" applyNumberFormat="1" applyFont="1" applyFill="1" applyAlignment="1">
      <alignment horizontal="right"/>
    </xf>
    <xf numFmtId="0" fontId="4" fillId="24" borderId="0" xfId="43" applyFont="1" applyFill="1" applyAlignment="1">
      <alignment horizontal="center"/>
    </xf>
    <xf numFmtId="3" fontId="38" fillId="24" borderId="0" xfId="43" applyNumberFormat="1" applyFont="1" applyFill="1"/>
    <xf numFmtId="49" fontId="4" fillId="24" borderId="0" xfId="43" applyNumberFormat="1" applyFont="1" applyFill="1" applyAlignment="1">
      <alignment horizontal="left" vertical="center"/>
    </xf>
    <xf numFmtId="2" fontId="4" fillId="24" borderId="0" xfId="43" applyNumberFormat="1" applyFont="1" applyFill="1"/>
    <xf numFmtId="49" fontId="4" fillId="24" borderId="26" xfId="43" applyNumberFormat="1" applyFont="1" applyFill="1" applyBorder="1" applyAlignment="1">
      <alignment horizontal="center" vertical="center" wrapText="1"/>
    </xf>
    <xf numFmtId="14" fontId="34" fillId="25" borderId="59" xfId="43" applyNumberFormat="1" applyFont="1" applyFill="1" applyBorder="1" applyAlignment="1">
      <alignment horizontal="center" vertical="center"/>
    </xf>
    <xf numFmtId="3" fontId="32" fillId="0" borderId="19" xfId="45" applyNumberFormat="1" applyFont="1" applyBorder="1"/>
    <xf numFmtId="3" fontId="4" fillId="0" borderId="20" xfId="45" applyNumberFormat="1" applyFont="1" applyBorder="1"/>
    <xf numFmtId="49" fontId="4" fillId="24" borderId="25" xfId="43" applyNumberFormat="1" applyFont="1" applyFill="1" applyBorder="1" applyAlignment="1">
      <alignment horizontal="center" vertical="center" wrapText="1"/>
    </xf>
    <xf numFmtId="0" fontId="4" fillId="24" borderId="56" xfId="45" applyFont="1" applyFill="1" applyBorder="1"/>
    <xf numFmtId="3" fontId="4" fillId="24" borderId="24" xfId="45" applyNumberFormat="1" applyFont="1" applyFill="1" applyBorder="1" applyAlignment="1">
      <alignment horizontal="right" vertical="center"/>
    </xf>
    <xf numFmtId="0" fontId="4" fillId="24" borderId="56" xfId="45" applyFont="1" applyFill="1" applyBorder="1" applyAlignment="1">
      <alignment horizontal="center"/>
    </xf>
    <xf numFmtId="0" fontId="4" fillId="24" borderId="61" xfId="45" applyFont="1" applyFill="1" applyBorder="1"/>
    <xf numFmtId="3" fontId="4" fillId="24" borderId="27" xfId="45" applyNumberFormat="1" applyFont="1" applyFill="1" applyBorder="1" applyAlignment="1">
      <alignment horizontal="right" vertical="center"/>
    </xf>
    <xf numFmtId="0" fontId="4" fillId="24" borderId="56" xfId="43" applyFont="1" applyFill="1" applyBorder="1"/>
    <xf numFmtId="0" fontId="32" fillId="24" borderId="18" xfId="43" applyFont="1" applyFill="1" applyBorder="1"/>
    <xf numFmtId="0" fontId="4" fillId="0" borderId="46" xfId="45" applyFont="1" applyBorder="1" applyAlignment="1">
      <alignment horizontal="center"/>
    </xf>
    <xf numFmtId="0" fontId="4" fillId="0" borderId="18" xfId="45" applyFont="1" applyBorder="1"/>
    <xf numFmtId="0" fontId="32" fillId="24" borderId="21" xfId="43" applyFont="1" applyFill="1" applyBorder="1" applyAlignment="1">
      <alignment horizontal="center"/>
    </xf>
    <xf numFmtId="3" fontId="32" fillId="24" borderId="18" xfId="45" applyNumberFormat="1" applyFont="1" applyFill="1" applyBorder="1"/>
    <xf numFmtId="3" fontId="32" fillId="24" borderId="19" xfId="45" applyNumberFormat="1" applyFont="1" applyFill="1" applyBorder="1"/>
    <xf numFmtId="3" fontId="5" fillId="0" borderId="0" xfId="43" applyNumberFormat="1" applyFont="1"/>
    <xf numFmtId="0" fontId="32" fillId="0" borderId="58" xfId="43" applyFont="1" applyBorder="1" applyAlignment="1">
      <alignment horizontal="center"/>
    </xf>
    <xf numFmtId="0" fontId="32" fillId="0" borderId="59" xfId="43" applyFont="1" applyBorder="1"/>
    <xf numFmtId="3" fontId="4" fillId="24" borderId="18" xfId="45" applyNumberFormat="1" applyFont="1" applyFill="1" applyBorder="1"/>
    <xf numFmtId="3" fontId="4" fillId="24" borderId="19" xfId="45" applyNumberFormat="1" applyFont="1" applyFill="1" applyBorder="1"/>
    <xf numFmtId="0" fontId="4" fillId="0" borderId="18" xfId="43" applyFont="1" applyBorder="1" applyAlignment="1">
      <alignment horizontal="center"/>
    </xf>
    <xf numFmtId="0" fontId="4" fillId="0" borderId="61" xfId="45" applyFont="1" applyBorder="1"/>
    <xf numFmtId="3" fontId="32" fillId="24" borderId="19" xfId="45" applyNumberFormat="1" applyFont="1" applyFill="1" applyBorder="1" applyAlignment="1">
      <alignment horizontal="right" vertical="center"/>
    </xf>
    <xf numFmtId="0" fontId="4" fillId="0" borderId="64" xfId="45" applyFont="1" applyBorder="1" applyAlignment="1">
      <alignment horizontal="center"/>
    </xf>
    <xf numFmtId="0" fontId="4" fillId="24" borderId="18" xfId="45" applyFont="1" applyFill="1" applyBorder="1"/>
    <xf numFmtId="3" fontId="32" fillId="24" borderId="60" xfId="45" applyNumberFormat="1" applyFont="1" applyFill="1" applyBorder="1" applyAlignment="1">
      <alignment horizontal="right" vertical="center"/>
    </xf>
    <xf numFmtId="3" fontId="4" fillId="24" borderId="19" xfId="45" applyNumberFormat="1" applyFont="1" applyFill="1" applyBorder="1" applyAlignment="1">
      <alignment horizontal="right" vertical="center"/>
    </xf>
    <xf numFmtId="3" fontId="32" fillId="24" borderId="43" xfId="45" applyNumberFormat="1" applyFont="1" applyFill="1" applyBorder="1" applyAlignment="1">
      <alignment horizontal="right" vertical="center"/>
    </xf>
    <xf numFmtId="49" fontId="4" fillId="24" borderId="0" xfId="43" applyNumberFormat="1" applyFont="1" applyFill="1" applyAlignment="1">
      <alignment horizontal="center" vertical="center"/>
    </xf>
    <xf numFmtId="0" fontId="4" fillId="24" borderId="0" xfId="45" applyFont="1" applyFill="1" applyAlignment="1">
      <alignment horizontal="center"/>
    </xf>
    <xf numFmtId="3" fontId="32" fillId="24" borderId="0" xfId="45" applyNumberFormat="1" applyFont="1" applyFill="1" applyAlignment="1">
      <alignment horizontal="right" vertical="center"/>
    </xf>
    <xf numFmtId="49" fontId="4" fillId="0" borderId="0" xfId="43" applyNumberFormat="1" applyFont="1" applyAlignment="1">
      <alignment horizontal="center" vertical="center"/>
    </xf>
    <xf numFmtId="3" fontId="32" fillId="0" borderId="0" xfId="45" applyNumberFormat="1" applyFont="1" applyAlignment="1">
      <alignment horizontal="right" vertical="center"/>
    </xf>
    <xf numFmtId="3" fontId="32" fillId="25" borderId="0" xfId="45" applyNumberFormat="1" applyFont="1" applyFill="1" applyAlignment="1">
      <alignment horizontal="right" vertical="center"/>
    </xf>
    <xf numFmtId="3" fontId="4" fillId="24" borderId="0" xfId="45" applyNumberFormat="1" applyFont="1" applyFill="1" applyAlignment="1">
      <alignment horizontal="right" vertical="center"/>
    </xf>
    <xf numFmtId="3" fontId="4" fillId="0" borderId="0" xfId="43" applyNumberFormat="1" applyFont="1"/>
    <xf numFmtId="3" fontId="31" fillId="0" borderId="0" xfId="43" applyNumberFormat="1" applyFont="1"/>
    <xf numFmtId="3" fontId="32" fillId="0" borderId="0" xfId="43" applyNumberFormat="1" applyFont="1"/>
    <xf numFmtId="0" fontId="39" fillId="24" borderId="0" xfId="43" applyFont="1" applyFill="1" applyAlignment="1">
      <alignment vertical="center"/>
    </xf>
    <xf numFmtId="0" fontId="29" fillId="0" borderId="0" xfId="43"/>
    <xf numFmtId="3" fontId="39" fillId="24" borderId="0" xfId="43" applyNumberFormat="1" applyFont="1" applyFill="1" applyAlignment="1">
      <alignment vertical="center"/>
    </xf>
    <xf numFmtId="0" fontId="4" fillId="0" borderId="0" xfId="39" applyFont="1" applyAlignment="1">
      <alignment vertical="center"/>
    </xf>
    <xf numFmtId="49" fontId="4" fillId="0" borderId="0" xfId="39" applyNumberFormat="1" applyFont="1" applyAlignment="1">
      <alignment vertical="center"/>
    </xf>
    <xf numFmtId="49" fontId="4" fillId="0" borderId="0" xfId="39" applyNumberFormat="1" applyFont="1" applyAlignment="1">
      <alignment horizontal="center" vertical="center"/>
    </xf>
    <xf numFmtId="0" fontId="4" fillId="0" borderId="0" xfId="39" applyFont="1" applyAlignment="1">
      <alignment horizontal="center" vertical="center"/>
    </xf>
    <xf numFmtId="0" fontId="3" fillId="0" borderId="0" xfId="39" applyFont="1"/>
    <xf numFmtId="49" fontId="4" fillId="0" borderId="0" xfId="39" applyNumberFormat="1" applyFont="1" applyAlignment="1">
      <alignment horizontal="left" vertical="center"/>
    </xf>
    <xf numFmtId="49" fontId="3" fillId="0" borderId="0" xfId="39" applyNumberFormat="1" applyFont="1"/>
    <xf numFmtId="0" fontId="4" fillId="0" borderId="12" xfId="45" applyFont="1" applyBorder="1" applyAlignment="1">
      <alignment horizontal="center"/>
    </xf>
    <xf numFmtId="0" fontId="4" fillId="0" borderId="70" xfId="45" applyFont="1" applyBorder="1" applyAlignment="1">
      <alignment horizontal="center"/>
    </xf>
    <xf numFmtId="3" fontId="4" fillId="24" borderId="23" xfId="45" applyNumberFormat="1" applyFont="1" applyFill="1" applyBorder="1" applyAlignment="1">
      <alignment horizontal="right" vertical="center"/>
    </xf>
    <xf numFmtId="0" fontId="4" fillId="0" borderId="0" xfId="39" applyFont="1" applyAlignment="1">
      <alignment horizontal="center" vertical="center" wrapText="1"/>
    </xf>
    <xf numFmtId="49" fontId="4" fillId="0" borderId="0" xfId="39" applyNumberFormat="1" applyFont="1" applyAlignment="1">
      <alignment vertical="center" wrapText="1"/>
    </xf>
    <xf numFmtId="0" fontId="4" fillId="0" borderId="18" xfId="39" applyFont="1" applyBorder="1" applyAlignment="1">
      <alignment horizontal="center" vertical="center" wrapText="1"/>
    </xf>
    <xf numFmtId="49" fontId="4" fillId="0" borderId="21" xfId="39" applyNumberFormat="1" applyFont="1" applyBorder="1" applyAlignment="1">
      <alignment horizontal="center" vertical="center" wrapText="1"/>
    </xf>
    <xf numFmtId="3" fontId="4" fillId="0" borderId="18" xfId="45" applyNumberFormat="1" applyFont="1" applyBorder="1" applyAlignment="1" applyProtection="1">
      <alignment vertical="center"/>
      <protection locked="0"/>
    </xf>
    <xf numFmtId="49" fontId="4" fillId="0" borderId="37" xfId="39" applyNumberFormat="1" applyFont="1" applyBorder="1" applyAlignment="1">
      <alignment horizontal="center" vertical="center" wrapText="1"/>
    </xf>
    <xf numFmtId="0" fontId="4" fillId="0" borderId="53" xfId="45" applyFont="1" applyBorder="1" applyAlignment="1">
      <alignment vertical="center" wrapText="1"/>
    </xf>
    <xf numFmtId="164" fontId="4" fillId="0" borderId="38" xfId="52" applyFont="1" applyBorder="1" applyAlignment="1">
      <alignment horizontal="center" vertical="center" wrapText="1"/>
    </xf>
    <xf numFmtId="3" fontId="4" fillId="25" borderId="38" xfId="45" applyNumberFormat="1" applyFont="1" applyFill="1" applyBorder="1" applyAlignment="1" applyProtection="1">
      <alignment vertical="center"/>
      <protection locked="0"/>
    </xf>
    <xf numFmtId="3" fontId="4" fillId="0" borderId="54" xfId="45" applyNumberFormat="1" applyFont="1" applyBorder="1" applyAlignment="1">
      <alignment vertical="center"/>
    </xf>
    <xf numFmtId="49" fontId="4" fillId="0" borderId="25" xfId="39" applyNumberFormat="1" applyFont="1" applyBorder="1" applyAlignment="1">
      <alignment horizontal="center" vertical="center" wrapText="1"/>
    </xf>
    <xf numFmtId="0" fontId="4" fillId="0" borderId="56" xfId="45" applyFont="1" applyBorder="1" applyAlignment="1">
      <alignment vertical="center" wrapText="1"/>
    </xf>
    <xf numFmtId="164" fontId="4" fillId="0" borderId="13" xfId="52" applyFont="1" applyBorder="1" applyAlignment="1">
      <alignment horizontal="center" vertical="center" wrapText="1"/>
    </xf>
    <xf numFmtId="3" fontId="4" fillId="25" borderId="13" xfId="45" applyNumberFormat="1" applyFont="1" applyFill="1" applyBorder="1" applyAlignment="1" applyProtection="1">
      <alignment vertical="center"/>
      <protection locked="0"/>
    </xf>
    <xf numFmtId="3" fontId="4" fillId="0" borderId="24" xfId="45" applyNumberFormat="1" applyFont="1" applyBorder="1" applyAlignment="1">
      <alignment vertical="center"/>
    </xf>
    <xf numFmtId="0" fontId="4" fillId="0" borderId="64" xfId="45" applyFont="1" applyBorder="1" applyAlignment="1">
      <alignment vertical="center" wrapText="1"/>
    </xf>
    <xf numFmtId="3" fontId="4" fillId="0" borderId="60" xfId="45" applyNumberFormat="1" applyFont="1" applyBorder="1" applyAlignment="1">
      <alignment vertical="center"/>
    </xf>
    <xf numFmtId="4" fontId="4" fillId="0" borderId="19" xfId="45" applyNumberFormat="1" applyFont="1" applyBorder="1" applyAlignment="1">
      <alignment vertical="center"/>
    </xf>
    <xf numFmtId="0" fontId="4" fillId="0" borderId="47" xfId="45" applyFont="1" applyBorder="1" applyAlignment="1">
      <alignment horizontal="center" vertical="center"/>
    </xf>
    <xf numFmtId="0" fontId="4" fillId="0" borderId="55" xfId="45" applyFont="1" applyBorder="1" applyAlignment="1">
      <alignment horizontal="left"/>
    </xf>
    <xf numFmtId="0" fontId="4" fillId="0" borderId="57" xfId="45" applyFont="1" applyBorder="1" applyAlignment="1">
      <alignment horizontal="left"/>
    </xf>
    <xf numFmtId="0" fontId="4" fillId="0" borderId="18" xfId="45" applyFont="1" applyBorder="1" applyAlignment="1">
      <alignment horizontal="left" vertical="center"/>
    </xf>
    <xf numFmtId="3" fontId="4" fillId="25" borderId="18" xfId="45" applyNumberFormat="1" applyFont="1" applyFill="1" applyBorder="1" applyAlignment="1" applyProtection="1">
      <alignment vertical="center"/>
      <protection locked="0"/>
    </xf>
    <xf numFmtId="49" fontId="4" fillId="0" borderId="35" xfId="39" applyNumberFormat="1" applyFont="1" applyBorder="1" applyAlignment="1">
      <alignment horizontal="center" vertical="center" wrapText="1"/>
    </xf>
    <xf numFmtId="3" fontId="4" fillId="0" borderId="28" xfId="45" applyNumberFormat="1" applyFont="1" applyBorder="1" applyAlignment="1">
      <alignment vertical="center"/>
    </xf>
    <xf numFmtId="0" fontId="4" fillId="0" borderId="10" xfId="45" applyFont="1" applyBorder="1" applyAlignment="1">
      <alignment horizontal="center" vertical="center"/>
    </xf>
    <xf numFmtId="0" fontId="4" fillId="0" borderId="18" xfId="45" applyFont="1" applyBorder="1" applyAlignment="1">
      <alignment horizontal="center" vertical="center"/>
    </xf>
    <xf numFmtId="49" fontId="4" fillId="0" borderId="0" xfId="39" applyNumberFormat="1" applyFont="1" applyAlignment="1">
      <alignment horizontal="center" vertical="center" wrapText="1"/>
    </xf>
    <xf numFmtId="0" fontId="4" fillId="0" borderId="0" xfId="45" applyFont="1" applyAlignment="1">
      <alignment horizontal="left" vertical="center"/>
    </xf>
    <xf numFmtId="49" fontId="4" fillId="0" borderId="0" xfId="45" applyNumberFormat="1" applyFont="1" applyAlignment="1">
      <alignment horizontal="center"/>
    </xf>
    <xf numFmtId="3" fontId="4" fillId="0" borderId="0" xfId="45" applyNumberFormat="1" applyFont="1" applyAlignment="1">
      <alignment vertical="center"/>
    </xf>
    <xf numFmtId="3" fontId="4" fillId="0" borderId="59" xfId="45" applyNumberFormat="1" applyFont="1" applyBorder="1" applyAlignment="1" applyProtection="1">
      <alignment vertical="center"/>
      <protection locked="0"/>
    </xf>
    <xf numFmtId="0" fontId="4" fillId="0" borderId="19" xfId="45" applyFont="1" applyBorder="1" applyAlignment="1">
      <alignment horizontal="center" vertical="center"/>
    </xf>
    <xf numFmtId="167" fontId="4" fillId="25" borderId="18" xfId="45" applyNumberFormat="1" applyFont="1" applyFill="1" applyBorder="1" applyAlignment="1" applyProtection="1">
      <alignment vertical="center"/>
      <protection locked="0"/>
    </xf>
    <xf numFmtId="167" fontId="4" fillId="0" borderId="18" xfId="45" applyNumberFormat="1" applyFont="1" applyBorder="1" applyAlignment="1" applyProtection="1">
      <alignment vertical="center"/>
      <protection locked="0"/>
    </xf>
    <xf numFmtId="0" fontId="4" fillId="0" borderId="45" xfId="45" applyFont="1" applyBorder="1" applyAlignment="1">
      <alignment vertical="center" wrapText="1"/>
    </xf>
    <xf numFmtId="4" fontId="4" fillId="0" borderId="45" xfId="45" applyNumberFormat="1" applyFont="1" applyBorder="1" applyAlignment="1" applyProtection="1">
      <alignment vertical="center"/>
      <protection locked="0"/>
    </xf>
    <xf numFmtId="4" fontId="4" fillId="0" borderId="36" xfId="45" applyNumberFormat="1" applyFont="1" applyBorder="1" applyAlignment="1">
      <alignment vertical="center"/>
    </xf>
    <xf numFmtId="0" fontId="4" fillId="0" borderId="33" xfId="45" applyFont="1" applyBorder="1" applyAlignment="1">
      <alignment horizontal="center" vertical="center" wrapText="1"/>
    </xf>
    <xf numFmtId="164" fontId="4" fillId="0" borderId="33" xfId="52" applyFont="1" applyBorder="1" applyAlignment="1">
      <alignment horizontal="center" vertical="center" wrapText="1"/>
    </xf>
    <xf numFmtId="0" fontId="4" fillId="0" borderId="45" xfId="45" applyFont="1" applyBorder="1" applyAlignment="1">
      <alignment horizontal="left" vertical="center"/>
    </xf>
    <xf numFmtId="164" fontId="4" fillId="0" borderId="71" xfId="52" applyFont="1" applyBorder="1" applyAlignment="1">
      <alignment horizontal="center" vertical="center" wrapText="1"/>
    </xf>
    <xf numFmtId="0" fontId="4" fillId="0" borderId="33" xfId="45" applyFont="1" applyBorder="1" applyAlignment="1">
      <alignment horizontal="center" vertical="center"/>
    </xf>
    <xf numFmtId="3" fontId="4" fillId="25" borderId="33" xfId="45" applyNumberFormat="1" applyFont="1" applyFill="1" applyBorder="1" applyAlignment="1" applyProtection="1">
      <alignment vertical="center"/>
      <protection locked="0"/>
    </xf>
    <xf numFmtId="167" fontId="4" fillId="0" borderId="33" xfId="45" applyNumberFormat="1" applyFont="1" applyBorder="1" applyAlignment="1" applyProtection="1">
      <alignment vertical="center"/>
      <protection locked="0"/>
    </xf>
    <xf numFmtId="3" fontId="4" fillId="0" borderId="71" xfId="45" applyNumberFormat="1" applyFont="1" applyBorder="1" applyAlignment="1" applyProtection="1">
      <alignment vertical="center"/>
      <protection locked="0"/>
    </xf>
    <xf numFmtId="0" fontId="4" fillId="0" borderId="0" xfId="44" applyFont="1" applyAlignment="1">
      <alignment horizontal="center" vertical="center" wrapText="1"/>
    </xf>
    <xf numFmtId="0" fontId="4" fillId="0" borderId="0" xfId="44" applyFont="1" applyAlignment="1">
      <alignment horizontal="left" vertical="center" wrapText="1"/>
    </xf>
    <xf numFmtId="0" fontId="4" fillId="0" borderId="22" xfId="44" applyFont="1" applyBorder="1" applyAlignment="1">
      <alignment horizontal="center" vertical="center" wrapText="1"/>
    </xf>
    <xf numFmtId="0" fontId="4" fillId="0" borderId="72" xfId="44" applyFont="1" applyBorder="1" applyAlignment="1">
      <alignment horizontal="center" vertical="center" wrapText="1"/>
    </xf>
    <xf numFmtId="0" fontId="4" fillId="0" borderId="55" xfId="44" applyFont="1" applyBorder="1" applyAlignment="1">
      <alignment horizontal="left" vertical="center" wrapText="1"/>
    </xf>
    <xf numFmtId="0" fontId="4" fillId="0" borderId="23" xfId="44" applyFont="1" applyBorder="1" applyAlignment="1">
      <alignment horizontal="center" vertical="center" wrapText="1"/>
    </xf>
    <xf numFmtId="0" fontId="4" fillId="0" borderId="25" xfId="44" applyFont="1" applyBorder="1" applyAlignment="1">
      <alignment horizontal="center" vertical="center" wrapText="1"/>
    </xf>
    <xf numFmtId="0" fontId="4" fillId="0" borderId="73" xfId="44" applyFont="1" applyBorder="1" applyAlignment="1">
      <alignment horizontal="center" vertical="center" wrapText="1"/>
    </xf>
    <xf numFmtId="0" fontId="4" fillId="0" borderId="56" xfId="44" applyFont="1" applyBorder="1" applyAlignment="1">
      <alignment horizontal="left" vertical="center" wrapText="1"/>
    </xf>
    <xf numFmtId="0" fontId="4" fillId="0" borderId="24" xfId="44" applyFont="1" applyBorder="1" applyAlignment="1">
      <alignment horizontal="center" vertical="center" wrapText="1"/>
    </xf>
    <xf numFmtId="0" fontId="4" fillId="0" borderId="61" xfId="44" applyFont="1" applyBorder="1" applyAlignment="1">
      <alignment horizontal="left" vertical="center" wrapText="1"/>
    </xf>
    <xf numFmtId="0" fontId="4" fillId="0" borderId="74" xfId="44" applyFont="1" applyBorder="1" applyAlignment="1">
      <alignment horizontal="center" vertical="center" wrapText="1"/>
    </xf>
    <xf numFmtId="0" fontId="4" fillId="0" borderId="75" xfId="44" applyFont="1" applyBorder="1" applyAlignment="1">
      <alignment horizontal="center" vertical="center" wrapText="1"/>
    </xf>
    <xf numFmtId="0" fontId="4" fillId="0" borderId="76" xfId="44" applyFont="1" applyBorder="1" applyAlignment="1">
      <alignment horizontal="left" vertical="center" wrapText="1"/>
    </xf>
    <xf numFmtId="0" fontId="4" fillId="0" borderId="77" xfId="44" applyFont="1" applyBorder="1" applyAlignment="1">
      <alignment horizontal="center" vertical="center" wrapText="1"/>
    </xf>
    <xf numFmtId="0" fontId="4" fillId="0" borderId="0" xfId="44" applyFont="1" applyAlignment="1">
      <alignment vertical="center" wrapText="1"/>
    </xf>
    <xf numFmtId="3" fontId="40" fillId="27" borderId="36" xfId="39" applyNumberFormat="1" applyFont="1" applyFill="1" applyBorder="1" applyAlignment="1">
      <alignment horizontal="right" vertical="center"/>
    </xf>
    <xf numFmtId="49" fontId="4" fillId="0" borderId="5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0" xfId="0" applyFont="1" applyBorder="1"/>
    <xf numFmtId="3" fontId="4" fillId="25" borderId="59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59" xfId="0" applyNumberFormat="1" applyFont="1" applyBorder="1" applyAlignment="1">
      <alignment horizontal="right" vertical="center" wrapText="1"/>
    </xf>
    <xf numFmtId="3" fontId="4" fillId="0" borderId="59" xfId="0" applyNumberFormat="1" applyFont="1" applyBorder="1" applyAlignment="1" applyProtection="1">
      <alignment horizontal="right" vertical="center" wrapText="1"/>
      <protection locked="0"/>
    </xf>
    <xf numFmtId="3" fontId="4" fillId="0" borderId="60" xfId="0" applyNumberFormat="1" applyFont="1" applyBorder="1" applyAlignment="1">
      <alignment horizontal="right" vertical="center" wrapText="1"/>
    </xf>
    <xf numFmtId="0" fontId="4" fillId="0" borderId="13" xfId="0" applyFont="1" applyBorder="1"/>
    <xf numFmtId="49" fontId="4" fillId="0" borderId="22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right" vertical="center"/>
    </xf>
    <xf numFmtId="49" fontId="4" fillId="0" borderId="35" xfId="0" applyNumberFormat="1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right" vertical="center"/>
    </xf>
    <xf numFmtId="164" fontId="40" fillId="27" borderId="0" xfId="52" applyFont="1" applyFill="1" applyAlignment="1">
      <alignment horizontal="center" vertical="center"/>
    </xf>
    <xf numFmtId="0" fontId="4" fillId="26" borderId="30" xfId="43" applyFont="1" applyFill="1" applyBorder="1" applyAlignment="1">
      <alignment vertical="center"/>
    </xf>
    <xf numFmtId="0" fontId="4" fillId="28" borderId="0" xfId="39" applyFont="1" applyFill="1" applyAlignment="1">
      <alignment horizontal="left"/>
    </xf>
    <xf numFmtId="0" fontId="40" fillId="24" borderId="0" xfId="0" applyFont="1" applyFill="1" applyAlignment="1">
      <alignment vertical="center" wrapText="1"/>
    </xf>
    <xf numFmtId="0" fontId="4" fillId="25" borderId="13" xfId="43" applyFont="1" applyFill="1" applyBorder="1"/>
    <xf numFmtId="166" fontId="4" fillId="25" borderId="13" xfId="43" applyNumberFormat="1" applyFont="1" applyFill="1" applyBorder="1"/>
    <xf numFmtId="0" fontId="4" fillId="0" borderId="13" xfId="43" applyFont="1" applyBorder="1"/>
    <xf numFmtId="166" fontId="4" fillId="0" borderId="13" xfId="43" applyNumberFormat="1" applyFont="1" applyBorder="1"/>
    <xf numFmtId="166" fontId="4" fillId="25" borderId="14" xfId="43" applyNumberFormat="1" applyFont="1" applyFill="1" applyBorder="1"/>
    <xf numFmtId="0" fontId="4" fillId="25" borderId="15" xfId="43" applyFont="1" applyFill="1" applyBorder="1"/>
    <xf numFmtId="0" fontId="4" fillId="0" borderId="15" xfId="43" applyFont="1" applyBorder="1"/>
    <xf numFmtId="0" fontId="4" fillId="0" borderId="33" xfId="43" applyFont="1" applyBorder="1"/>
    <xf numFmtId="166" fontId="4" fillId="0" borderId="38" xfId="43" applyNumberFormat="1" applyFont="1" applyBorder="1"/>
    <xf numFmtId="0" fontId="4" fillId="26" borderId="78" xfId="43" applyFont="1" applyFill="1" applyBorder="1" applyAlignment="1">
      <alignment vertical="center"/>
    </xf>
    <xf numFmtId="0" fontId="4" fillId="24" borderId="35" xfId="43" applyFont="1" applyFill="1" applyBorder="1" applyAlignment="1">
      <alignment horizontal="center" vertical="center"/>
    </xf>
    <xf numFmtId="49" fontId="4" fillId="0" borderId="0" xfId="0" applyNumberFormat="1" applyFont="1"/>
    <xf numFmtId="49" fontId="4" fillId="27" borderId="0" xfId="39" applyNumberFormat="1" applyFont="1" applyFill="1"/>
    <xf numFmtId="164" fontId="4" fillId="24" borderId="0" xfId="52" applyFont="1" applyFill="1" applyAlignment="1">
      <alignment vertical="center"/>
    </xf>
    <xf numFmtId="0" fontId="4" fillId="28" borderId="56" xfId="45" applyFont="1" applyFill="1" applyBorder="1" applyAlignment="1">
      <alignment vertical="center" wrapText="1"/>
    </xf>
    <xf numFmtId="0" fontId="4" fillId="0" borderId="70" xfId="39" applyFont="1" applyBorder="1" applyAlignment="1">
      <alignment horizontal="center" vertical="center"/>
    </xf>
    <xf numFmtId="0" fontId="4" fillId="24" borderId="15" xfId="39" applyFont="1" applyFill="1" applyBorder="1" applyAlignment="1">
      <alignment horizontal="center" vertical="center" wrapText="1"/>
    </xf>
    <xf numFmtId="3" fontId="4" fillId="0" borderId="23" xfId="39" applyNumberFormat="1" applyFont="1" applyBorder="1" applyAlignment="1">
      <alignment horizontal="right" vertical="center" wrapText="1"/>
    </xf>
    <xf numFmtId="0" fontId="4" fillId="24" borderId="14" xfId="39" applyFont="1" applyFill="1" applyBorder="1" applyAlignment="1">
      <alignment horizontal="center" vertical="center" wrapText="1"/>
    </xf>
    <xf numFmtId="9" fontId="4" fillId="28" borderId="27" xfId="39" applyNumberFormat="1" applyFont="1" applyFill="1" applyBorder="1" applyAlignment="1">
      <alignment horizontal="right" vertical="center" wrapText="1"/>
    </xf>
    <xf numFmtId="0" fontId="4" fillId="24" borderId="45" xfId="39" applyFont="1" applyFill="1" applyBorder="1" applyAlignment="1">
      <alignment horizontal="center" vertical="center" wrapText="1"/>
    </xf>
    <xf numFmtId="3" fontId="4" fillId="0" borderId="36" xfId="39" applyNumberFormat="1" applyFont="1" applyBorder="1" applyAlignment="1">
      <alignment horizontal="right" vertical="center" wrapText="1"/>
    </xf>
    <xf numFmtId="3" fontId="40" fillId="28" borderId="23" xfId="52" applyNumberFormat="1" applyFont="1" applyFill="1" applyBorder="1" applyAlignment="1">
      <alignment horizontal="right" vertical="center" wrapText="1"/>
    </xf>
    <xf numFmtId="3" fontId="40" fillId="28" borderId="24" xfId="52" applyNumberFormat="1" applyFont="1" applyFill="1" applyBorder="1" applyAlignment="1">
      <alignment horizontal="right" vertical="center" wrapText="1"/>
    </xf>
    <xf numFmtId="164" fontId="40" fillId="27" borderId="0" xfId="52" applyFont="1" applyFill="1" applyAlignment="1">
      <alignment vertical="center"/>
    </xf>
    <xf numFmtId="0" fontId="40" fillId="27" borderId="40" xfId="39" applyFont="1" applyFill="1" applyBorder="1" applyAlignment="1">
      <alignment horizontal="center" vertical="center"/>
    </xf>
    <xf numFmtId="0" fontId="40" fillId="27" borderId="35" xfId="39" applyFont="1" applyFill="1" applyBorder="1" applyAlignment="1">
      <alignment horizontal="center" vertical="center"/>
    </xf>
    <xf numFmtId="0" fontId="4" fillId="0" borderId="79" xfId="44" applyFont="1" applyBorder="1" applyAlignment="1">
      <alignment horizontal="center" vertical="center" wrapText="1"/>
    </xf>
    <xf numFmtId="0" fontId="4" fillId="0" borderId="27" xfId="44" applyFont="1" applyBorder="1" applyAlignment="1">
      <alignment horizontal="center" vertical="center" wrapText="1"/>
    </xf>
    <xf numFmtId="3" fontId="41" fillId="28" borderId="15" xfId="45" applyNumberFormat="1" applyFont="1" applyFill="1" applyBorder="1" applyAlignment="1">
      <alignment horizontal="right" vertical="center"/>
    </xf>
    <xf numFmtId="3" fontId="41" fillId="24" borderId="23" xfId="45" applyNumberFormat="1" applyFont="1" applyFill="1" applyBorder="1" applyAlignment="1">
      <alignment horizontal="right" vertical="center"/>
    </xf>
    <xf numFmtId="3" fontId="41" fillId="28" borderId="13" xfId="45" applyNumberFormat="1" applyFont="1" applyFill="1" applyBorder="1" applyAlignment="1">
      <alignment horizontal="right" vertical="center"/>
    </xf>
    <xf numFmtId="3" fontId="41" fillId="24" borderId="24" xfId="45" applyNumberFormat="1" applyFont="1" applyFill="1" applyBorder="1" applyAlignment="1">
      <alignment horizontal="right" vertical="center"/>
    </xf>
    <xf numFmtId="10" fontId="41" fillId="0" borderId="14" xfId="45" applyNumberFormat="1" applyFont="1" applyBorder="1" applyAlignment="1">
      <alignment horizontal="right" vertical="center"/>
    </xf>
    <xf numFmtId="3" fontId="41" fillId="28" borderId="38" xfId="45" applyNumberFormat="1" applyFont="1" applyFill="1" applyBorder="1" applyAlignment="1">
      <alignment horizontal="right" vertical="center"/>
    </xf>
    <xf numFmtId="3" fontId="41" fillId="24" borderId="54" xfId="45" applyNumberFormat="1" applyFont="1" applyFill="1" applyBorder="1" applyAlignment="1">
      <alignment horizontal="right" vertical="center"/>
    </xf>
    <xf numFmtId="49" fontId="4" fillId="24" borderId="80" xfId="43" applyNumberFormat="1" applyFont="1" applyFill="1" applyBorder="1" applyAlignment="1">
      <alignment horizontal="center" vertical="center" wrapText="1"/>
    </xf>
    <xf numFmtId="49" fontId="4" fillId="24" borderId="81" xfId="43" applyNumberFormat="1" applyFont="1" applyFill="1" applyBorder="1" applyAlignment="1">
      <alignment horizontal="center" vertical="center" wrapText="1"/>
    </xf>
    <xf numFmtId="49" fontId="4" fillId="24" borderId="82" xfId="43" applyNumberFormat="1" applyFont="1" applyFill="1" applyBorder="1" applyAlignment="1">
      <alignment horizontal="center" vertical="center" wrapText="1"/>
    </xf>
    <xf numFmtId="49" fontId="4" fillId="24" borderId="83" xfId="43" applyNumberFormat="1" applyFont="1" applyFill="1" applyBorder="1" applyAlignment="1">
      <alignment horizontal="center" vertical="center" wrapText="1"/>
    </xf>
    <xf numFmtId="49" fontId="4" fillId="24" borderId="84" xfId="43" applyNumberFormat="1" applyFont="1" applyFill="1" applyBorder="1" applyAlignment="1">
      <alignment horizontal="center" vertical="center" wrapText="1"/>
    </xf>
    <xf numFmtId="10" fontId="41" fillId="0" borderId="27" xfId="45" applyNumberFormat="1" applyFont="1" applyBorder="1" applyAlignment="1">
      <alignment horizontal="right" vertical="center"/>
    </xf>
    <xf numFmtId="10" fontId="41" fillId="0" borderId="42" xfId="45" applyNumberFormat="1" applyFont="1" applyBorder="1" applyAlignment="1">
      <alignment horizontal="right" vertical="center"/>
    </xf>
    <xf numFmtId="10" fontId="41" fillId="0" borderId="77" xfId="45" applyNumberFormat="1" applyFont="1" applyBorder="1" applyAlignment="1">
      <alignment horizontal="right" vertical="center"/>
    </xf>
    <xf numFmtId="0" fontId="4" fillId="24" borderId="15" xfId="43" applyFont="1" applyFill="1" applyBorder="1"/>
    <xf numFmtId="0" fontId="4" fillId="24" borderId="13" xfId="45" applyFont="1" applyFill="1" applyBorder="1"/>
    <xf numFmtId="0" fontId="4" fillId="24" borderId="14" xfId="45" applyFont="1" applyFill="1" applyBorder="1"/>
    <xf numFmtId="0" fontId="4" fillId="24" borderId="13" xfId="45" applyFont="1" applyFill="1" applyBorder="1" applyAlignment="1">
      <alignment horizontal="left"/>
    </xf>
    <xf numFmtId="0" fontId="4" fillId="24" borderId="42" xfId="45" applyFont="1" applyFill="1" applyBorder="1" applyAlignment="1">
      <alignment horizontal="left"/>
    </xf>
    <xf numFmtId="49" fontId="42" fillId="0" borderId="85" xfId="39" applyNumberFormat="1" applyFont="1" applyBorder="1" applyAlignment="1">
      <alignment horizontal="center" vertical="center"/>
    </xf>
    <xf numFmtId="3" fontId="42" fillId="0" borderId="12" xfId="39" applyNumberFormat="1" applyFont="1" applyBorder="1" applyAlignment="1">
      <alignment horizontal="center"/>
    </xf>
    <xf numFmtId="0" fontId="42" fillId="0" borderId="0" xfId="39" applyFont="1"/>
    <xf numFmtId="164" fontId="4" fillId="0" borderId="45" xfId="52" applyFont="1" applyBorder="1" applyAlignment="1">
      <alignment horizontal="center" vertical="center" wrapText="1"/>
    </xf>
    <xf numFmtId="3" fontId="4" fillId="0" borderId="38" xfId="45" applyNumberFormat="1" applyFont="1" applyBorder="1"/>
    <xf numFmtId="0" fontId="4" fillId="0" borderId="55" xfId="45" applyFont="1" applyBorder="1" applyAlignment="1">
      <alignment horizontal="center"/>
    </xf>
    <xf numFmtId="0" fontId="4" fillId="0" borderId="16" xfId="45" applyFont="1" applyBorder="1" applyAlignment="1">
      <alignment horizontal="left" indent="4"/>
    </xf>
    <xf numFmtId="0" fontId="4" fillId="0" borderId="48" xfId="45" applyFont="1" applyBorder="1" applyAlignment="1">
      <alignment horizontal="center"/>
    </xf>
    <xf numFmtId="3" fontId="4" fillId="0" borderId="45" xfId="45" applyNumberFormat="1" applyFont="1" applyBorder="1" applyAlignment="1">
      <alignment horizontal="right" vertical="center"/>
    </xf>
    <xf numFmtId="3" fontId="4" fillId="0" borderId="36" xfId="45" applyNumberFormat="1" applyFont="1" applyBorder="1" applyAlignment="1">
      <alignment horizontal="right" vertical="center"/>
    </xf>
    <xf numFmtId="0" fontId="4" fillId="0" borderId="59" xfId="45" applyFont="1" applyBorder="1" applyAlignment="1">
      <alignment horizontal="center" vertical="center" wrapText="1"/>
    </xf>
    <xf numFmtId="3" fontId="4" fillId="28" borderId="13" xfId="45" applyNumberFormat="1" applyFont="1" applyFill="1" applyBorder="1" applyAlignment="1" applyProtection="1">
      <alignment vertical="center"/>
      <protection locked="0"/>
    </xf>
    <xf numFmtId="0" fontId="4" fillId="0" borderId="38" xfId="45" applyFont="1" applyBorder="1" applyAlignment="1">
      <alignment horizontal="center" vertical="center" wrapText="1"/>
    </xf>
    <xf numFmtId="3" fontId="4" fillId="28" borderId="38" xfId="45" applyNumberFormat="1" applyFont="1" applyFill="1" applyBorder="1" applyAlignment="1" applyProtection="1">
      <alignment vertical="center"/>
      <protection locked="0"/>
    </xf>
    <xf numFmtId="0" fontId="4" fillId="0" borderId="13" xfId="45" applyFont="1" applyBorder="1" applyAlignment="1">
      <alignment horizontal="center" vertical="center" wrapText="1"/>
    </xf>
    <xf numFmtId="0" fontId="4" fillId="0" borderId="16" xfId="45" applyFont="1" applyBorder="1" applyAlignment="1">
      <alignment horizontal="center" vertical="center" wrapText="1"/>
    </xf>
    <xf numFmtId="3" fontId="4" fillId="28" borderId="16" xfId="45" applyNumberFormat="1" applyFont="1" applyFill="1" applyBorder="1" applyAlignment="1" applyProtection="1">
      <alignment vertical="center"/>
      <protection locked="0"/>
    </xf>
    <xf numFmtId="3" fontId="4" fillId="27" borderId="13" xfId="45" applyNumberFormat="1" applyFont="1" applyFill="1" applyBorder="1" applyAlignment="1" applyProtection="1">
      <alignment vertical="center"/>
      <protection locked="0"/>
    </xf>
    <xf numFmtId="0" fontId="36" fillId="24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49" fontId="4" fillId="24" borderId="0" xfId="0" applyNumberFormat="1" applyFont="1" applyFill="1"/>
    <xf numFmtId="0" fontId="4" fillId="0" borderId="18" xfId="45" applyFont="1" applyBorder="1" applyAlignment="1">
      <alignment horizontal="center" vertical="center" wrapText="1"/>
    </xf>
    <xf numFmtId="2" fontId="4" fillId="0" borderId="0" xfId="39" applyNumberFormat="1" applyFont="1" applyAlignment="1">
      <alignment horizontal="left" vertical="center"/>
    </xf>
    <xf numFmtId="2" fontId="4" fillId="0" borderId="0" xfId="39" applyNumberFormat="1" applyFont="1" applyAlignment="1">
      <alignment vertical="center"/>
    </xf>
    <xf numFmtId="0" fontId="4" fillId="0" borderId="11" xfId="39" applyFont="1" applyBorder="1" applyAlignment="1">
      <alignment horizontal="right" vertical="center"/>
    </xf>
    <xf numFmtId="0" fontId="3" fillId="0" borderId="0" xfId="39" applyFont="1" applyAlignment="1">
      <alignment horizontal="center" wrapText="1"/>
    </xf>
    <xf numFmtId="0" fontId="4" fillId="24" borderId="86" xfId="39" applyFont="1" applyFill="1" applyBorder="1" applyAlignment="1">
      <alignment horizontal="center" vertical="center" wrapText="1"/>
    </xf>
    <xf numFmtId="3" fontId="4" fillId="0" borderId="36" xfId="39" applyNumberFormat="1" applyFont="1" applyBorder="1" applyAlignment="1">
      <alignment horizontal="right" vertical="center"/>
    </xf>
    <xf numFmtId="49" fontId="4" fillId="24" borderId="0" xfId="39" applyNumberFormat="1" applyFont="1" applyFill="1" applyAlignment="1">
      <alignment horizontal="center" vertical="center"/>
    </xf>
    <xf numFmtId="49" fontId="29" fillId="0" borderId="0" xfId="39" applyNumberFormat="1" applyAlignment="1">
      <alignment horizontal="center" vertical="center"/>
    </xf>
    <xf numFmtId="0" fontId="4" fillId="24" borderId="0" xfId="45" applyFont="1" applyFill="1"/>
    <xf numFmtId="3" fontId="4" fillId="24" borderId="0" xfId="45" applyNumberFormat="1" applyFont="1" applyFill="1" applyAlignment="1">
      <alignment horizontal="center"/>
    </xf>
    <xf numFmtId="3" fontId="4" fillId="0" borderId="14" xfId="45" applyNumberFormat="1" applyFont="1" applyBorder="1"/>
    <xf numFmtId="3" fontId="4" fillId="0" borderId="27" xfId="45" applyNumberFormat="1" applyFont="1" applyBorder="1"/>
    <xf numFmtId="0" fontId="4" fillId="24" borderId="55" xfId="39" applyFont="1" applyFill="1" applyBorder="1"/>
    <xf numFmtId="0" fontId="5" fillId="0" borderId="87" xfId="43" applyFont="1" applyBorder="1"/>
    <xf numFmtId="3" fontId="4" fillId="27" borderId="0" xfId="45" applyNumberFormat="1" applyFont="1" applyFill="1" applyAlignment="1">
      <alignment horizontal="right" vertical="center"/>
    </xf>
    <xf numFmtId="3" fontId="4" fillId="0" borderId="0" xfId="45" applyNumberFormat="1" applyFont="1" applyAlignment="1">
      <alignment horizontal="right" vertical="center"/>
    </xf>
    <xf numFmtId="0" fontId="43" fillId="29" borderId="38" xfId="0" applyFont="1" applyFill="1" applyBorder="1" applyAlignment="1">
      <alignment horizontal="center"/>
    </xf>
    <xf numFmtId="0" fontId="43" fillId="29" borderId="13" xfId="0" applyFont="1" applyFill="1" applyBorder="1" applyAlignment="1">
      <alignment horizontal="center"/>
    </xf>
    <xf numFmtId="0" fontId="43" fillId="29" borderId="14" xfId="0" applyFont="1" applyFill="1" applyBorder="1"/>
    <xf numFmtId="0" fontId="43" fillId="29" borderId="41" xfId="0" applyFont="1" applyFill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41" fillId="24" borderId="0" xfId="0" applyFont="1" applyFill="1"/>
    <xf numFmtId="0" fontId="41" fillId="24" borderId="0" xfId="0" applyFont="1" applyFill="1" applyAlignment="1">
      <alignment horizontal="center"/>
    </xf>
    <xf numFmtId="0" fontId="43" fillId="24" borderId="0" xfId="0" applyFont="1" applyFill="1"/>
    <xf numFmtId="49" fontId="43" fillId="24" borderId="0" xfId="0" applyNumberFormat="1" applyFont="1" applyFill="1" applyAlignment="1">
      <alignment horizontal="right"/>
    </xf>
    <xf numFmtId="0" fontId="43" fillId="0" borderId="86" xfId="0" applyFont="1" applyBorder="1" applyAlignment="1">
      <alignment horizontal="center" vertical="center" wrapText="1"/>
    </xf>
    <xf numFmtId="0" fontId="43" fillId="0" borderId="67" xfId="0" applyFont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3" fillId="24" borderId="83" xfId="0" applyFont="1" applyFill="1" applyBorder="1" applyAlignment="1">
      <alignment horizontal="center"/>
    </xf>
    <xf numFmtId="0" fontId="43" fillId="24" borderId="38" xfId="0" applyFont="1" applyFill="1" applyBorder="1"/>
    <xf numFmtId="3" fontId="43" fillId="0" borderId="54" xfId="43" applyNumberFormat="1" applyFont="1" applyBorder="1" applyAlignment="1">
      <alignment horizontal="right" vertical="center"/>
    </xf>
    <xf numFmtId="0" fontId="43" fillId="24" borderId="81" xfId="0" applyFont="1" applyFill="1" applyBorder="1" applyAlignment="1">
      <alignment horizontal="center"/>
    </xf>
    <xf numFmtId="0" fontId="43" fillId="24" borderId="13" xfId="0" applyFont="1" applyFill="1" applyBorder="1"/>
    <xf numFmtId="3" fontId="43" fillId="0" borderId="24" xfId="43" applyNumberFormat="1" applyFont="1" applyBorder="1" applyAlignment="1">
      <alignment horizontal="right" vertical="center"/>
    </xf>
    <xf numFmtId="3" fontId="43" fillId="0" borderId="27" xfId="43" applyNumberFormat="1" applyFont="1" applyBorder="1" applyAlignment="1">
      <alignment horizontal="right" vertical="center"/>
    </xf>
    <xf numFmtId="0" fontId="43" fillId="24" borderId="14" xfId="0" applyFont="1" applyFill="1" applyBorder="1"/>
    <xf numFmtId="0" fontId="43" fillId="24" borderId="84" xfId="0" applyFont="1" applyFill="1" applyBorder="1" applyAlignment="1">
      <alignment horizontal="center"/>
    </xf>
    <xf numFmtId="0" fontId="43" fillId="24" borderId="42" xfId="0" applyFont="1" applyFill="1" applyBorder="1"/>
    <xf numFmtId="3" fontId="43" fillId="0" borderId="77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vertical="center" wrapText="1"/>
    </xf>
    <xf numFmtId="3" fontId="4" fillId="25" borderId="54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27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23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24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60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28" xfId="0" applyNumberFormat="1" applyFont="1" applyFill="1" applyBorder="1" applyAlignment="1" applyProtection="1">
      <alignment horizontal="right" vertical="center" wrapText="1"/>
      <protection locked="0"/>
    </xf>
    <xf numFmtId="3" fontId="4" fillId="27" borderId="24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19" xfId="0" applyNumberFormat="1" applyFont="1" applyFill="1" applyBorder="1" applyAlignment="1" applyProtection="1">
      <alignment horizontal="right" vertical="center" wrapText="1"/>
      <protection locked="0"/>
    </xf>
    <xf numFmtId="1" fontId="4" fillId="24" borderId="21" xfId="0" applyNumberFormat="1" applyFont="1" applyFill="1" applyBorder="1" applyAlignment="1">
      <alignment horizontal="center" vertical="center"/>
    </xf>
    <xf numFmtId="49" fontId="4" fillId="24" borderId="18" xfId="0" applyNumberFormat="1" applyFont="1" applyFill="1" applyBorder="1" applyAlignment="1">
      <alignment horizontal="center" vertical="center" wrapText="1"/>
    </xf>
    <xf numFmtId="49" fontId="4" fillId="24" borderId="18" xfId="0" applyNumberFormat="1" applyFont="1" applyFill="1" applyBorder="1" applyAlignment="1">
      <alignment horizontal="center" vertical="center"/>
    </xf>
    <xf numFmtId="49" fontId="4" fillId="24" borderId="19" xfId="0" applyNumberFormat="1" applyFont="1" applyFill="1" applyBorder="1" applyAlignment="1">
      <alignment horizontal="center" vertical="center"/>
    </xf>
    <xf numFmtId="49" fontId="4" fillId="24" borderId="25" xfId="0" applyNumberFormat="1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vertical="center" wrapText="1"/>
    </xf>
    <xf numFmtId="3" fontId="4" fillId="24" borderId="13" xfId="0" applyNumberFormat="1" applyFont="1" applyFill="1" applyBorder="1" applyAlignment="1">
      <alignment horizontal="right" vertical="center" wrapText="1"/>
    </xf>
    <xf numFmtId="49" fontId="4" fillId="24" borderId="25" xfId="0" applyNumberFormat="1" applyFont="1" applyFill="1" applyBorder="1" applyAlignment="1" applyProtection="1">
      <alignment horizontal="center" vertical="center"/>
      <protection locked="0"/>
    </xf>
    <xf numFmtId="0" fontId="4" fillId="25" borderId="13" xfId="0" applyFont="1" applyFill="1" applyBorder="1" applyAlignment="1" applyProtection="1">
      <alignment vertical="center" wrapText="1"/>
      <protection locked="0"/>
    </xf>
    <xf numFmtId="3" fontId="4" fillId="25" borderId="13" xfId="0" applyNumberFormat="1" applyFont="1" applyFill="1" applyBorder="1" applyAlignment="1" applyProtection="1">
      <alignment horizontal="right" vertical="center"/>
      <protection locked="0"/>
    </xf>
    <xf numFmtId="3" fontId="4" fillId="0" borderId="13" xfId="0" applyNumberFormat="1" applyFont="1" applyBorder="1" applyAlignment="1" applyProtection="1">
      <alignment horizontal="right" vertical="center"/>
      <protection locked="0"/>
    </xf>
    <xf numFmtId="3" fontId="4" fillId="0" borderId="24" xfId="0" applyNumberFormat="1" applyFont="1" applyBorder="1" applyAlignment="1" applyProtection="1">
      <alignment horizontal="right" vertical="center"/>
      <protection locked="0"/>
    </xf>
    <xf numFmtId="0" fontId="4" fillId="24" borderId="13" xfId="0" applyFont="1" applyFill="1" applyBorder="1" applyAlignment="1">
      <alignment vertical="center"/>
    </xf>
    <xf numFmtId="3" fontId="4" fillId="24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49" fontId="4" fillId="24" borderId="26" xfId="0" applyNumberFormat="1" applyFont="1" applyFill="1" applyBorder="1" applyAlignment="1" applyProtection="1">
      <alignment horizontal="center" vertical="center"/>
      <protection locked="0"/>
    </xf>
    <xf numFmtId="0" fontId="4" fillId="25" borderId="14" xfId="0" applyFont="1" applyFill="1" applyBorder="1" applyAlignment="1" applyProtection="1">
      <alignment vertical="center" wrapText="1"/>
      <protection locked="0"/>
    </xf>
    <xf numFmtId="49" fontId="4" fillId="24" borderId="21" xfId="0" applyNumberFormat="1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vertical="center" wrapText="1"/>
    </xf>
    <xf numFmtId="3" fontId="4" fillId="24" borderId="18" xfId="0" applyNumberFormat="1" applyFont="1" applyFill="1" applyBorder="1" applyAlignment="1">
      <alignment horizontal="right" vertical="center" wrapText="1"/>
    </xf>
    <xf numFmtId="0" fontId="4" fillId="24" borderId="13" xfId="0" applyFont="1" applyFill="1" applyBorder="1" applyAlignment="1" applyProtection="1">
      <alignment vertical="center"/>
      <protection locked="0"/>
    </xf>
    <xf numFmtId="0" fontId="4" fillId="24" borderId="13" xfId="0" applyFont="1" applyFill="1" applyBorder="1" applyAlignment="1" applyProtection="1">
      <alignment vertical="center" wrapText="1"/>
      <protection locked="0"/>
    </xf>
    <xf numFmtId="3" fontId="4" fillId="25" borderId="13" xfId="0" applyNumberFormat="1" applyFont="1" applyFill="1" applyBorder="1" applyAlignment="1">
      <alignment horizontal="right" vertical="center"/>
    </xf>
    <xf numFmtId="3" fontId="4" fillId="24" borderId="24" xfId="0" applyNumberFormat="1" applyFont="1" applyFill="1" applyBorder="1" applyAlignment="1">
      <alignment horizontal="right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left" vertical="center"/>
    </xf>
    <xf numFmtId="3" fontId="4" fillId="24" borderId="18" xfId="0" applyNumberFormat="1" applyFont="1" applyFill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0" fontId="4" fillId="24" borderId="40" xfId="0" applyFont="1" applyFill="1" applyBorder="1" applyAlignment="1">
      <alignment horizontal="center" vertical="center"/>
    </xf>
    <xf numFmtId="0" fontId="4" fillId="24" borderId="41" xfId="0" applyFont="1" applyFill="1" applyBorder="1" applyAlignment="1">
      <alignment horizontal="left" vertical="center"/>
    </xf>
    <xf numFmtId="3" fontId="4" fillId="24" borderId="41" xfId="0" applyNumberFormat="1" applyFont="1" applyFill="1" applyBorder="1" applyAlignment="1">
      <alignment horizontal="right" vertical="center"/>
    </xf>
    <xf numFmtId="3" fontId="4" fillId="0" borderId="41" xfId="0" applyNumberFormat="1" applyFont="1" applyBorder="1" applyAlignment="1">
      <alignment horizontal="right" vertical="center"/>
    </xf>
    <xf numFmtId="3" fontId="4" fillId="0" borderId="43" xfId="0" applyNumberFormat="1" applyFont="1" applyBorder="1" applyAlignment="1">
      <alignment horizontal="right" vertical="center"/>
    </xf>
    <xf numFmtId="0" fontId="4" fillId="24" borderId="38" xfId="39" applyFont="1" applyFill="1" applyBorder="1"/>
    <xf numFmtId="0" fontId="4" fillId="24" borderId="13" xfId="39" applyFont="1" applyFill="1" applyBorder="1"/>
    <xf numFmtId="0" fontId="4" fillId="24" borderId="14" xfId="39" applyFont="1" applyFill="1" applyBorder="1"/>
    <xf numFmtId="0" fontId="4" fillId="24" borderId="14" xfId="39" applyFont="1" applyFill="1" applyBorder="1" applyAlignment="1">
      <alignment horizontal="center"/>
    </xf>
    <xf numFmtId="0" fontId="4" fillId="24" borderId="13" xfId="39" applyFont="1" applyFill="1" applyBorder="1" applyAlignment="1">
      <alignment horizontal="center"/>
    </xf>
    <xf numFmtId="0" fontId="4" fillId="24" borderId="16" xfId="39" applyFont="1" applyFill="1" applyBorder="1"/>
    <xf numFmtId="0" fontId="4" fillId="24" borderId="16" xfId="43" applyFont="1" applyFill="1" applyBorder="1" applyAlignment="1">
      <alignment horizontal="center" vertical="center"/>
    </xf>
    <xf numFmtId="0" fontId="4" fillId="24" borderId="40" xfId="43" applyFont="1" applyFill="1" applyBorder="1" applyAlignment="1">
      <alignment horizontal="center" vertical="center"/>
    </xf>
    <xf numFmtId="0" fontId="4" fillId="24" borderId="41" xfId="39" applyFont="1" applyFill="1" applyBorder="1"/>
    <xf numFmtId="0" fontId="4" fillId="24" borderId="41" xfId="39" applyFont="1" applyFill="1" applyBorder="1" applyAlignment="1">
      <alignment horizontal="center"/>
    </xf>
    <xf numFmtId="3" fontId="4" fillId="0" borderId="45" xfId="39" applyNumberFormat="1" applyFont="1" applyBorder="1" applyAlignment="1">
      <alignment horizontal="right"/>
    </xf>
    <xf numFmtId="3" fontId="4" fillId="0" borderId="48" xfId="43" applyNumberFormat="1" applyFont="1" applyBorder="1" applyAlignment="1">
      <alignment horizontal="right" vertical="center"/>
    </xf>
    <xf numFmtId="10" fontId="4" fillId="25" borderId="45" xfId="46" applyNumberFormat="1" applyFont="1" applyFill="1" applyBorder="1" applyAlignment="1">
      <alignment vertical="center"/>
    </xf>
    <xf numFmtId="0" fontId="4" fillId="0" borderId="47" xfId="43" applyFont="1" applyBorder="1"/>
    <xf numFmtId="0" fontId="4" fillId="0" borderId="42" xfId="44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3" fontId="3" fillId="0" borderId="0" xfId="39" applyNumberFormat="1" applyFont="1"/>
    <xf numFmtId="165" fontId="4" fillId="24" borderId="99" xfId="53" applyFont="1" applyFill="1" applyBorder="1" applyAlignment="1">
      <alignment vertical="center" wrapText="1"/>
    </xf>
    <xf numFmtId="49" fontId="4" fillId="28" borderId="51" xfId="53" applyNumberFormat="1" applyFont="1" applyFill="1" applyBorder="1" applyAlignment="1" applyProtection="1">
      <alignment horizontal="center" vertical="center"/>
      <protection locked="0"/>
    </xf>
    <xf numFmtId="49" fontId="29" fillId="0" borderId="85" xfId="39" applyNumberFormat="1" applyBorder="1" applyAlignment="1">
      <alignment horizontal="center" vertical="center"/>
    </xf>
    <xf numFmtId="3" fontId="29" fillId="0" borderId="94" xfId="39" applyNumberFormat="1" applyBorder="1"/>
    <xf numFmtId="49" fontId="4" fillId="24" borderId="22" xfId="43" applyNumberFormat="1" applyFont="1" applyFill="1" applyBorder="1" applyAlignment="1">
      <alignment horizontal="center" vertical="center" wrapText="1"/>
    </xf>
    <xf numFmtId="0" fontId="4" fillId="24" borderId="55" xfId="43" applyFont="1" applyFill="1" applyBorder="1"/>
    <xf numFmtId="3" fontId="4" fillId="27" borderId="15" xfId="45" applyNumberFormat="1" applyFont="1" applyFill="1" applyBorder="1" applyAlignment="1">
      <alignment horizontal="right" vertical="center"/>
    </xf>
    <xf numFmtId="49" fontId="4" fillId="24" borderId="74" xfId="43" applyNumberFormat="1" applyFont="1" applyFill="1" applyBorder="1" applyAlignment="1">
      <alignment horizontal="center" vertical="center" wrapText="1"/>
    </xf>
    <xf numFmtId="0" fontId="4" fillId="24" borderId="76" xfId="45" applyFont="1" applyFill="1" applyBorder="1"/>
    <xf numFmtId="3" fontId="4" fillId="24" borderId="77" xfId="45" applyNumberFormat="1" applyFont="1" applyFill="1" applyBorder="1" applyAlignment="1">
      <alignment horizontal="right" vertical="center"/>
    </xf>
    <xf numFmtId="3" fontId="29" fillId="0" borderId="0" xfId="39" applyNumberFormat="1"/>
    <xf numFmtId="49" fontId="29" fillId="0" borderId="101" xfId="39" applyNumberFormat="1" applyBorder="1" applyAlignment="1">
      <alignment horizontal="center" vertical="center"/>
    </xf>
    <xf numFmtId="3" fontId="29" fillId="0" borderId="90" xfId="39" applyNumberFormat="1" applyBorder="1"/>
    <xf numFmtId="0" fontId="4" fillId="0" borderId="67" xfId="45" applyFont="1" applyBorder="1" applyAlignment="1">
      <alignment horizontal="center"/>
    </xf>
    <xf numFmtId="0" fontId="4" fillId="0" borderId="49" xfId="45" applyFont="1" applyBorder="1" applyAlignment="1">
      <alignment horizontal="center"/>
    </xf>
    <xf numFmtId="49" fontId="29" fillId="0" borderId="102" xfId="39" applyNumberFormat="1" applyBorder="1" applyAlignment="1">
      <alignment horizontal="center" vertical="center"/>
    </xf>
    <xf numFmtId="164" fontId="4" fillId="24" borderId="18" xfId="52" applyFont="1" applyFill="1" applyBorder="1" applyAlignment="1">
      <alignment horizontal="left" vertical="center" wrapText="1"/>
    </xf>
    <xf numFmtId="14" fontId="4" fillId="0" borderId="59" xfId="43" applyNumberFormat="1" applyFont="1" applyBorder="1" applyAlignment="1">
      <alignment horizontal="center" vertical="center"/>
    </xf>
    <xf numFmtId="0" fontId="4" fillId="25" borderId="13" xfId="45" applyFont="1" applyFill="1" applyBorder="1" applyAlignment="1">
      <alignment horizontal="center"/>
    </xf>
    <xf numFmtId="0" fontId="4" fillId="25" borderId="14" xfId="45" applyFont="1" applyFill="1" applyBorder="1" applyAlignment="1">
      <alignment horizontal="center"/>
    </xf>
    <xf numFmtId="0" fontId="4" fillId="25" borderId="42" xfId="45" applyFont="1" applyFill="1" applyBorder="1" applyAlignment="1">
      <alignment horizontal="center"/>
    </xf>
    <xf numFmtId="3" fontId="4" fillId="0" borderId="42" xfId="45" applyNumberFormat="1" applyFont="1" applyBorder="1" applyAlignment="1">
      <alignment horizontal="right" vertical="center"/>
    </xf>
    <xf numFmtId="3" fontId="4" fillId="0" borderId="30" xfId="45" applyNumberFormat="1" applyFont="1" applyBorder="1"/>
    <xf numFmtId="3" fontId="4" fillId="27" borderId="18" xfId="45" applyNumberFormat="1" applyFont="1" applyFill="1" applyBorder="1"/>
    <xf numFmtId="49" fontId="4" fillId="0" borderId="2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 wrapText="1"/>
    </xf>
    <xf numFmtId="49" fontId="4" fillId="0" borderId="69" xfId="0" applyNumberFormat="1" applyFont="1" applyBorder="1" applyAlignment="1">
      <alignment horizontal="center" vertical="center"/>
    </xf>
    <xf numFmtId="0" fontId="4" fillId="0" borderId="71" xfId="45" applyFont="1" applyBorder="1" applyAlignment="1">
      <alignment horizontal="center"/>
    </xf>
    <xf numFmtId="0" fontId="4" fillId="0" borderId="50" xfId="45" applyFont="1" applyBorder="1" applyAlignment="1">
      <alignment horizontal="center"/>
    </xf>
    <xf numFmtId="3" fontId="4" fillId="0" borderId="46" xfId="45" applyNumberFormat="1" applyFont="1" applyBorder="1" applyAlignment="1">
      <alignment horizontal="right" vertical="center"/>
    </xf>
    <xf numFmtId="3" fontId="4" fillId="0" borderId="98" xfId="45" applyNumberFormat="1" applyFont="1" applyBorder="1" applyAlignment="1">
      <alignment horizontal="right" vertical="center"/>
    </xf>
    <xf numFmtId="168" fontId="4" fillId="0" borderId="46" xfId="45" applyNumberFormat="1" applyFont="1" applyBorder="1" applyAlignment="1">
      <alignment horizontal="right" vertical="center"/>
    </xf>
    <xf numFmtId="168" fontId="4" fillId="0" borderId="45" xfId="45" applyNumberFormat="1" applyFont="1" applyBorder="1" applyAlignment="1">
      <alignment horizontal="right" vertical="center"/>
    </xf>
    <xf numFmtId="0" fontId="4" fillId="24" borderId="12" xfId="45" applyFont="1" applyFill="1" applyBorder="1" applyAlignment="1">
      <alignment horizontal="center"/>
    </xf>
    <xf numFmtId="0" fontId="4" fillId="24" borderId="39" xfId="45" applyFont="1" applyFill="1" applyBorder="1" applyAlignment="1">
      <alignment horizontal="center"/>
    </xf>
    <xf numFmtId="0" fontId="3" fillId="0" borderId="97" xfId="39" applyFont="1" applyBorder="1" applyAlignment="1">
      <alignment horizontal="center"/>
    </xf>
    <xf numFmtId="0" fontId="4" fillId="24" borderId="88" xfId="45" applyFont="1" applyFill="1" applyBorder="1" applyAlignment="1">
      <alignment horizontal="center"/>
    </xf>
    <xf numFmtId="0" fontId="4" fillId="24" borderId="100" xfId="45" applyFont="1" applyFill="1" applyBorder="1" applyAlignment="1">
      <alignment horizontal="center"/>
    </xf>
    <xf numFmtId="3" fontId="4" fillId="27" borderId="23" xfId="45" applyNumberFormat="1" applyFont="1" applyFill="1" applyBorder="1" applyAlignment="1">
      <alignment horizontal="right" vertical="center"/>
    </xf>
    <xf numFmtId="0" fontId="4" fillId="25" borderId="24" xfId="45" applyFont="1" applyFill="1" applyBorder="1" applyAlignment="1">
      <alignment horizontal="center"/>
    </xf>
    <xf numFmtId="0" fontId="4" fillId="24" borderId="24" xfId="45" applyFont="1" applyFill="1" applyBorder="1" applyAlignment="1">
      <alignment horizontal="center"/>
    </xf>
    <xf numFmtId="0" fontId="4" fillId="24" borderId="27" xfId="45" applyFont="1" applyFill="1" applyBorder="1" applyAlignment="1">
      <alignment horizontal="center"/>
    </xf>
    <xf numFmtId="0" fontId="4" fillId="25" borderId="27" xfId="45" applyFont="1" applyFill="1" applyBorder="1" applyAlignment="1">
      <alignment horizontal="center"/>
    </xf>
    <xf numFmtId="0" fontId="4" fillId="25" borderId="77" xfId="45" applyFont="1" applyFill="1" applyBorder="1" applyAlignment="1">
      <alignment horizontal="center"/>
    </xf>
    <xf numFmtId="0" fontId="4" fillId="25" borderId="18" xfId="45" applyFont="1" applyFill="1" applyBorder="1" applyAlignment="1">
      <alignment horizontal="center"/>
    </xf>
    <xf numFmtId="0" fontId="4" fillId="25" borderId="19" xfId="45" applyFont="1" applyFill="1" applyBorder="1" applyAlignment="1">
      <alignment horizontal="center"/>
    </xf>
    <xf numFmtId="14" fontId="4" fillId="0" borderId="18" xfId="43" applyNumberFormat="1" applyFont="1" applyBorder="1" applyAlignment="1">
      <alignment horizontal="center" vertical="center"/>
    </xf>
    <xf numFmtId="14" fontId="4" fillId="0" borderId="38" xfId="43" applyNumberFormat="1" applyFont="1" applyBorder="1" applyAlignment="1">
      <alignment horizontal="center" vertical="center"/>
    </xf>
    <xf numFmtId="14" fontId="4" fillId="0" borderId="13" xfId="43" applyNumberFormat="1" applyFont="1" applyBorder="1" applyAlignment="1">
      <alignment horizontal="center" vertical="center"/>
    </xf>
    <xf numFmtId="14" fontId="4" fillId="0" borderId="42" xfId="43" applyNumberFormat="1" applyFont="1" applyBorder="1" applyAlignment="1">
      <alignment horizontal="center" vertical="center"/>
    </xf>
    <xf numFmtId="0" fontId="4" fillId="24" borderId="42" xfId="45" applyFont="1" applyFill="1" applyBorder="1" applyAlignment="1">
      <alignment horizontal="center"/>
    </xf>
    <xf numFmtId="0" fontId="32" fillId="24" borderId="18" xfId="43" applyFont="1" applyFill="1" applyBorder="1" applyAlignment="1">
      <alignment horizontal="center"/>
    </xf>
    <xf numFmtId="0" fontId="4" fillId="0" borderId="103" xfId="43" applyFont="1" applyBorder="1"/>
    <xf numFmtId="3" fontId="4" fillId="0" borderId="61" xfId="45" applyNumberFormat="1" applyFont="1" applyBorder="1"/>
    <xf numFmtId="3" fontId="4" fillId="27" borderId="47" xfId="45" applyNumberFormat="1" applyFont="1" applyFill="1" applyBorder="1"/>
    <xf numFmtId="3" fontId="4" fillId="0" borderId="47" xfId="45" applyNumberFormat="1" applyFont="1" applyBorder="1" applyAlignment="1">
      <alignment horizontal="right" vertical="center"/>
    </xf>
    <xf numFmtId="3" fontId="4" fillId="0" borderId="53" xfId="45" applyNumberFormat="1" applyFont="1" applyBorder="1"/>
    <xf numFmtId="3" fontId="4" fillId="0" borderId="55" xfId="45" applyNumberFormat="1" applyFont="1" applyBorder="1" applyAlignment="1">
      <alignment horizontal="right" vertical="center"/>
    </xf>
    <xf numFmtId="3" fontId="4" fillId="0" borderId="56" xfId="45" applyNumberFormat="1" applyFont="1" applyBorder="1" applyAlignment="1">
      <alignment horizontal="right" vertical="center"/>
    </xf>
    <xf numFmtId="3" fontId="4" fillId="0" borderId="61" xfId="45" applyNumberFormat="1" applyFont="1" applyBorder="1" applyAlignment="1">
      <alignment horizontal="right" vertical="center"/>
    </xf>
    <xf numFmtId="3" fontId="4" fillId="0" borderId="57" xfId="45" applyNumberFormat="1" applyFont="1" applyBorder="1" applyAlignment="1">
      <alignment horizontal="right" vertical="center"/>
    </xf>
    <xf numFmtId="3" fontId="4" fillId="0" borderId="53" xfId="45" applyNumberFormat="1" applyFont="1" applyBorder="1" applyAlignment="1">
      <alignment horizontal="right" vertical="center"/>
    </xf>
    <xf numFmtId="3" fontId="4" fillId="0" borderId="48" xfId="45" applyNumberFormat="1" applyFont="1" applyBorder="1" applyAlignment="1">
      <alignment horizontal="right" vertical="center"/>
    </xf>
    <xf numFmtId="0" fontId="4" fillId="0" borderId="105" xfId="45" applyFont="1" applyBorder="1" applyAlignment="1">
      <alignment horizontal="center"/>
    </xf>
    <xf numFmtId="3" fontId="4" fillId="0" borderId="106" xfId="45" applyNumberFormat="1" applyFont="1" applyBorder="1" applyAlignment="1">
      <alignment horizontal="right" vertical="center"/>
    </xf>
    <xf numFmtId="3" fontId="4" fillId="0" borderId="105" xfId="45" applyNumberFormat="1" applyFont="1" applyBorder="1" applyAlignment="1">
      <alignment horizontal="right" vertical="center"/>
    </xf>
    <xf numFmtId="3" fontId="4" fillId="0" borderId="107" xfId="45" applyNumberFormat="1" applyFont="1" applyBorder="1"/>
    <xf numFmtId="3" fontId="4" fillId="0" borderId="108" xfId="45" applyNumberFormat="1" applyFont="1" applyBorder="1" applyAlignment="1">
      <alignment horizontal="right" vertical="center"/>
    </xf>
    <xf numFmtId="3" fontId="4" fillId="25" borderId="109" xfId="45" applyNumberFormat="1" applyFont="1" applyFill="1" applyBorder="1" applyAlignment="1">
      <alignment horizontal="right" vertical="center"/>
    </xf>
    <xf numFmtId="3" fontId="4" fillId="0" borderId="109" xfId="45" applyNumberFormat="1" applyFont="1" applyBorder="1" applyAlignment="1">
      <alignment horizontal="right" vertical="center"/>
    </xf>
    <xf numFmtId="3" fontId="4" fillId="25" borderId="110" xfId="45" applyNumberFormat="1" applyFont="1" applyFill="1" applyBorder="1" applyAlignment="1">
      <alignment horizontal="right" vertical="center"/>
    </xf>
    <xf numFmtId="3" fontId="4" fillId="25" borderId="111" xfId="45" applyNumberFormat="1" applyFont="1" applyFill="1" applyBorder="1" applyAlignment="1">
      <alignment horizontal="right" vertical="center"/>
    </xf>
    <xf numFmtId="3" fontId="4" fillId="0" borderId="111" xfId="45" applyNumberFormat="1" applyFont="1" applyBorder="1" applyAlignment="1">
      <alignment horizontal="right" vertical="center"/>
    </xf>
    <xf numFmtId="3" fontId="4" fillId="0" borderId="107" xfId="45" applyNumberFormat="1" applyFont="1" applyBorder="1" applyAlignment="1">
      <alignment horizontal="right" vertical="center"/>
    </xf>
    <xf numFmtId="3" fontId="4" fillId="0" borderId="112" xfId="45" applyNumberFormat="1" applyFont="1" applyBorder="1" applyAlignment="1">
      <alignment horizontal="right" vertical="center"/>
    </xf>
    <xf numFmtId="3" fontId="32" fillId="0" borderId="47" xfId="45" applyNumberFormat="1" applyFont="1" applyBorder="1"/>
    <xf numFmtId="3" fontId="32" fillId="0" borderId="47" xfId="45" applyNumberFormat="1" applyFont="1" applyBorder="1" applyAlignment="1">
      <alignment horizontal="right" vertical="center"/>
    </xf>
    <xf numFmtId="3" fontId="32" fillId="0" borderId="64" xfId="45" applyNumberFormat="1" applyFont="1" applyBorder="1" applyAlignment="1">
      <alignment horizontal="right" vertical="center"/>
    </xf>
    <xf numFmtId="3" fontId="32" fillId="0" borderId="63" xfId="45" applyNumberFormat="1" applyFont="1" applyBorder="1" applyAlignment="1">
      <alignment horizontal="right" vertical="center"/>
    </xf>
    <xf numFmtId="0" fontId="4" fillId="0" borderId="105" xfId="43" applyFont="1" applyBorder="1" applyAlignment="1">
      <alignment horizontal="center"/>
    </xf>
    <xf numFmtId="0" fontId="4" fillId="25" borderId="108" xfId="43" applyFont="1" applyFill="1" applyBorder="1"/>
    <xf numFmtId="0" fontId="4" fillId="0" borderId="109" xfId="43" applyFont="1" applyBorder="1"/>
    <xf numFmtId="166" fontId="4" fillId="25" borderId="109" xfId="43" applyNumberFormat="1" applyFont="1" applyFill="1" applyBorder="1"/>
    <xf numFmtId="166" fontId="4" fillId="25" borderId="110" xfId="43" applyNumberFormat="1" applyFont="1" applyFill="1" applyBorder="1"/>
    <xf numFmtId="0" fontId="4" fillId="0" borderId="113" xfId="43" applyFont="1" applyBorder="1"/>
    <xf numFmtId="0" fontId="4" fillId="0" borderId="105" xfId="43" applyFont="1" applyBorder="1"/>
    <xf numFmtId="0" fontId="4" fillId="25" borderId="109" xfId="43" applyFont="1" applyFill="1" applyBorder="1"/>
    <xf numFmtId="166" fontId="4" fillId="0" borderId="109" xfId="43" applyNumberFormat="1" applyFont="1" applyBorder="1"/>
    <xf numFmtId="0" fontId="4" fillId="0" borderId="108" xfId="43" applyFont="1" applyBorder="1"/>
    <xf numFmtId="166" fontId="4" fillId="0" borderId="107" xfId="43" applyNumberFormat="1" applyFont="1" applyBorder="1"/>
    <xf numFmtId="0" fontId="4" fillId="0" borderId="114" xfId="43" applyFont="1" applyBorder="1"/>
    <xf numFmtId="0" fontId="4" fillId="0" borderId="115" xfId="43" applyFont="1" applyBorder="1"/>
    <xf numFmtId="3" fontId="4" fillId="25" borderId="18" xfId="45" applyNumberFormat="1" applyFont="1" applyFill="1" applyBorder="1" applyAlignment="1">
      <alignment horizontal="center"/>
    </xf>
    <xf numFmtId="14" fontId="34" fillId="25" borderId="105" xfId="43" applyNumberFormat="1" applyFont="1" applyFill="1" applyBorder="1" applyAlignment="1">
      <alignment horizontal="center" vertical="center"/>
    </xf>
    <xf numFmtId="0" fontId="4" fillId="0" borderId="0" xfId="39" applyFont="1" applyAlignment="1">
      <alignment horizontal="center" vertical="center"/>
    </xf>
    <xf numFmtId="0" fontId="4" fillId="0" borderId="11" xfId="39" applyFont="1" applyBorder="1" applyAlignment="1">
      <alignment horizontal="center" vertical="center"/>
    </xf>
    <xf numFmtId="0" fontId="4" fillId="24" borderId="0" xfId="43" applyFont="1" applyFill="1" applyAlignment="1">
      <alignment horizontal="center"/>
    </xf>
    <xf numFmtId="0" fontId="4" fillId="0" borderId="0" xfId="39" applyFont="1" applyAlignment="1">
      <alignment horizontal="left" wrapText="1"/>
    </xf>
    <xf numFmtId="49" fontId="4" fillId="25" borderId="0" xfId="39" applyNumberFormat="1" applyFont="1" applyFill="1" applyAlignment="1" applyProtection="1">
      <alignment horizontal="left"/>
      <protection locked="0"/>
    </xf>
    <xf numFmtId="49" fontId="4" fillId="28" borderId="0" xfId="39" applyNumberFormat="1" applyFont="1" applyFill="1" applyAlignment="1" applyProtection="1">
      <alignment horizontal="left"/>
      <protection locked="0"/>
    </xf>
    <xf numFmtId="0" fontId="4" fillId="0" borderId="0" xfId="44" applyFont="1" applyAlignment="1">
      <alignment horizontal="center" vertical="center" wrapText="1"/>
    </xf>
    <xf numFmtId="0" fontId="4" fillId="0" borderId="86" xfId="44" applyFont="1" applyBorder="1" applyAlignment="1">
      <alignment horizontal="center" vertical="center" wrapText="1"/>
    </xf>
    <xf numFmtId="0" fontId="4" fillId="0" borderId="58" xfId="44" applyFont="1" applyBorder="1" applyAlignment="1">
      <alignment horizontal="center" vertical="center" wrapText="1"/>
    </xf>
    <xf numFmtId="0" fontId="4" fillId="0" borderId="89" xfId="44" applyFont="1" applyBorder="1" applyAlignment="1">
      <alignment horizontal="center" vertical="center" wrapText="1"/>
    </xf>
    <xf numFmtId="0" fontId="4" fillId="0" borderId="68" xfId="44" applyFont="1" applyBorder="1" applyAlignment="1">
      <alignment horizontal="center" vertical="center" wrapText="1"/>
    </xf>
    <xf numFmtId="0" fontId="4" fillId="0" borderId="65" xfId="44" applyFont="1" applyBorder="1" applyAlignment="1">
      <alignment horizontal="center" vertical="center" wrapText="1"/>
    </xf>
    <xf numFmtId="0" fontId="4" fillId="0" borderId="64" xfId="44" applyFont="1" applyBorder="1" applyAlignment="1">
      <alignment horizontal="center" vertical="center" wrapText="1"/>
    </xf>
    <xf numFmtId="0" fontId="4" fillId="0" borderId="67" xfId="44" applyFont="1" applyBorder="1" applyAlignment="1">
      <alignment horizontal="center" vertical="center" wrapText="1"/>
    </xf>
    <xf numFmtId="0" fontId="4" fillId="0" borderId="59" xfId="44" applyFont="1" applyBorder="1" applyAlignment="1">
      <alignment horizontal="center" vertical="center" wrapText="1"/>
    </xf>
    <xf numFmtId="0" fontId="4" fillId="0" borderId="49" xfId="44" applyFont="1" applyBorder="1" applyAlignment="1">
      <alignment horizontal="center" vertical="center" wrapText="1"/>
    </xf>
    <xf numFmtId="0" fontId="4" fillId="0" borderId="60" xfId="44" applyFont="1" applyBorder="1" applyAlignment="1">
      <alignment horizontal="center" vertical="center" wrapText="1"/>
    </xf>
    <xf numFmtId="0" fontId="41" fillId="24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4" fillId="24" borderId="95" xfId="0" applyFont="1" applyFill="1" applyBorder="1" applyAlignment="1">
      <alignment horizontal="center" vertical="center" wrapText="1"/>
    </xf>
    <xf numFmtId="0" fontId="4" fillId="24" borderId="13" xfId="0" applyFont="1" applyFill="1" applyBorder="1" applyAlignment="1">
      <alignment horizontal="center" vertical="center" wrapText="1"/>
    </xf>
    <xf numFmtId="0" fontId="4" fillId="24" borderId="14" xfId="0" applyFont="1" applyFill="1" applyBorder="1" applyAlignment="1">
      <alignment horizontal="center" vertical="center" wrapText="1"/>
    </xf>
    <xf numFmtId="0" fontId="4" fillId="24" borderId="67" xfId="0" applyFont="1" applyFill="1" applyBorder="1" applyAlignment="1">
      <alignment horizontal="center" vertical="center" wrapText="1"/>
    </xf>
    <xf numFmtId="0" fontId="4" fillId="24" borderId="30" xfId="0" applyFont="1" applyFill="1" applyBorder="1" applyAlignment="1">
      <alignment horizontal="center" vertical="center" wrapText="1"/>
    </xf>
    <xf numFmtId="0" fontId="4" fillId="24" borderId="5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 wrapText="1"/>
    </xf>
    <xf numFmtId="0" fontId="4" fillId="24" borderId="20" xfId="0" applyFont="1" applyFill="1" applyBorder="1" applyAlignment="1">
      <alignment horizontal="center" vertical="center" wrapText="1"/>
    </xf>
    <xf numFmtId="0" fontId="4" fillId="24" borderId="60" xfId="0" applyFont="1" applyFill="1" applyBorder="1" applyAlignment="1">
      <alignment horizontal="center" vertical="center" wrapText="1"/>
    </xf>
    <xf numFmtId="0" fontId="4" fillId="24" borderId="86" xfId="0" applyFont="1" applyFill="1" applyBorder="1" applyAlignment="1">
      <alignment horizontal="center" vertical="center" wrapText="1"/>
    </xf>
    <xf numFmtId="0" fontId="4" fillId="24" borderId="29" xfId="0" applyFont="1" applyFill="1" applyBorder="1" applyAlignment="1">
      <alignment horizontal="center" vertical="center" wrapText="1"/>
    </xf>
    <xf numFmtId="0" fontId="4" fillId="24" borderId="58" xfId="0" applyFont="1" applyFill="1" applyBorder="1" applyAlignment="1">
      <alignment horizontal="center" vertical="center" wrapText="1"/>
    </xf>
    <xf numFmtId="0" fontId="4" fillId="0" borderId="85" xfId="39" applyFont="1" applyBorder="1" applyAlignment="1">
      <alignment horizontal="center" vertical="center"/>
    </xf>
    <xf numFmtId="0" fontId="4" fillId="0" borderId="94" xfId="39" applyFont="1" applyBorder="1" applyAlignment="1">
      <alignment horizontal="center" vertical="center"/>
    </xf>
    <xf numFmtId="0" fontId="4" fillId="0" borderId="90" xfId="39" applyFont="1" applyBorder="1" applyAlignment="1">
      <alignment horizontal="center" vertical="center"/>
    </xf>
    <xf numFmtId="0" fontId="4" fillId="0" borderId="31" xfId="45" applyFont="1" applyBorder="1" applyAlignment="1">
      <alignment horizontal="center" vertical="center"/>
    </xf>
    <xf numFmtId="0" fontId="4" fillId="0" borderId="47" xfId="45" applyFont="1" applyBorder="1" applyAlignment="1">
      <alignment horizontal="center" vertical="center"/>
    </xf>
    <xf numFmtId="0" fontId="4" fillId="0" borderId="94" xfId="43" applyFont="1" applyBorder="1" applyAlignment="1">
      <alignment horizontal="center"/>
    </xf>
    <xf numFmtId="0" fontId="4" fillId="0" borderId="10" xfId="43" applyFont="1" applyBorder="1" applyAlignment="1">
      <alignment horizontal="center"/>
    </xf>
    <xf numFmtId="49" fontId="4" fillId="24" borderId="96" xfId="43" applyNumberFormat="1" applyFont="1" applyFill="1" applyBorder="1" applyAlignment="1">
      <alignment horizontal="center" vertical="center" wrapText="1"/>
    </xf>
    <xf numFmtId="49" fontId="4" fillId="24" borderId="26" xfId="43" applyNumberFormat="1" applyFont="1" applyFill="1" applyBorder="1" applyAlignment="1">
      <alignment horizontal="center" vertical="center" wrapText="1"/>
    </xf>
    <xf numFmtId="0" fontId="4" fillId="24" borderId="31" xfId="45" applyFont="1" applyFill="1" applyBorder="1" applyAlignment="1">
      <alignment horizontal="center" vertical="center"/>
    </xf>
    <xf numFmtId="0" fontId="4" fillId="24" borderId="50" xfId="45" applyFont="1" applyFill="1" applyBorder="1" applyAlignment="1">
      <alignment horizontal="center" vertical="center"/>
    </xf>
    <xf numFmtId="0" fontId="4" fillId="24" borderId="67" xfId="45" applyFont="1" applyFill="1" applyBorder="1" applyAlignment="1">
      <alignment horizontal="center" vertical="center" wrapText="1"/>
    </xf>
    <xf numFmtId="0" fontId="4" fillId="24" borderId="30" xfId="45" applyFont="1" applyFill="1" applyBorder="1" applyAlignment="1">
      <alignment horizontal="center" vertical="center" wrapText="1"/>
    </xf>
    <xf numFmtId="0" fontId="4" fillId="24" borderId="12" xfId="45" applyFont="1" applyFill="1" applyBorder="1" applyAlignment="1">
      <alignment horizontal="center"/>
    </xf>
    <xf numFmtId="0" fontId="4" fillId="24" borderId="70" xfId="45" applyFont="1" applyFill="1" applyBorder="1" applyAlignment="1">
      <alignment horizontal="center"/>
    </xf>
    <xf numFmtId="49" fontId="4" fillId="0" borderId="96" xfId="43" applyNumberFormat="1" applyFont="1" applyBorder="1" applyAlignment="1">
      <alignment horizontal="center" vertical="center" wrapText="1"/>
    </xf>
    <xf numFmtId="49" fontId="4" fillId="0" borderId="35" xfId="43" applyNumberFormat="1" applyFont="1" applyBorder="1" applyAlignment="1">
      <alignment horizontal="center" vertical="center" wrapText="1"/>
    </xf>
    <xf numFmtId="0" fontId="35" fillId="24" borderId="97" xfId="43" applyFont="1" applyFill="1" applyBorder="1" applyAlignment="1">
      <alignment horizontal="center" vertical="center"/>
    </xf>
    <xf numFmtId="0" fontId="35" fillId="24" borderId="94" xfId="43" applyFont="1" applyFill="1" applyBorder="1" applyAlignment="1">
      <alignment horizontal="center" vertical="center"/>
    </xf>
    <xf numFmtId="0" fontId="35" fillId="24" borderId="104" xfId="43" applyFont="1" applyFill="1" applyBorder="1" applyAlignment="1">
      <alignment horizontal="center" vertical="center"/>
    </xf>
    <xf numFmtId="164" fontId="4" fillId="0" borderId="0" xfId="52" applyFont="1" applyAlignment="1">
      <alignment horizontal="center" vertical="center" wrapText="1"/>
    </xf>
    <xf numFmtId="0" fontId="40" fillId="27" borderId="96" xfId="39" applyFont="1" applyFill="1" applyBorder="1" applyAlignment="1">
      <alignment horizontal="center" vertical="center" wrapText="1"/>
    </xf>
    <xf numFmtId="0" fontId="40" fillId="27" borderId="35" xfId="39" applyFont="1" applyFill="1" applyBorder="1" applyAlignment="1">
      <alignment horizontal="center" vertical="center" wrapText="1"/>
    </xf>
    <xf numFmtId="0" fontId="40" fillId="27" borderId="95" xfId="39" applyFont="1" applyFill="1" applyBorder="1" applyAlignment="1">
      <alignment horizontal="center" vertical="center" wrapText="1"/>
    </xf>
    <xf numFmtId="0" fontId="40" fillId="27" borderId="16" xfId="39" applyFont="1" applyFill="1" applyBorder="1" applyAlignment="1">
      <alignment horizontal="center" vertical="center" wrapText="1"/>
    </xf>
    <xf numFmtId="164" fontId="40" fillId="27" borderId="0" xfId="52" applyFont="1" applyFill="1" applyAlignment="1">
      <alignment horizontal="center" vertical="center"/>
    </xf>
    <xf numFmtId="164" fontId="40" fillId="27" borderId="49" xfId="52" applyFont="1" applyFill="1" applyBorder="1" applyAlignment="1">
      <alignment horizontal="center" vertical="center"/>
    </xf>
    <xf numFmtId="164" fontId="40" fillId="27" borderId="60" xfId="52" applyFont="1" applyFill="1" applyBorder="1" applyAlignment="1">
      <alignment horizontal="center" vertical="center"/>
    </xf>
    <xf numFmtId="0" fontId="4" fillId="0" borderId="97" xfId="39" applyFont="1" applyBorder="1" applyAlignment="1">
      <alignment horizontal="center" vertical="center"/>
    </xf>
    <xf numFmtId="0" fontId="4" fillId="0" borderId="10" xfId="39" applyFont="1" applyBorder="1" applyAlignment="1">
      <alignment horizontal="center" vertical="center"/>
    </xf>
    <xf numFmtId="3" fontId="4" fillId="0" borderId="46" xfId="43" applyNumberFormat="1" applyFont="1" applyBorder="1" applyAlignment="1">
      <alignment horizontal="center" vertical="center"/>
    </xf>
    <xf numFmtId="3" fontId="4" fillId="0" borderId="30" xfId="43" applyNumberFormat="1" applyFont="1" applyBorder="1" applyAlignment="1">
      <alignment horizontal="center" vertical="center"/>
    </xf>
    <xf numFmtId="3" fontId="4" fillId="0" borderId="59" xfId="43" applyNumberFormat="1" applyFont="1" applyBorder="1" applyAlignment="1">
      <alignment horizontal="center" vertical="center"/>
    </xf>
    <xf numFmtId="0" fontId="4" fillId="26" borderId="46" xfId="43" applyFont="1" applyFill="1" applyBorder="1" applyAlignment="1">
      <alignment vertical="center"/>
    </xf>
    <xf numFmtId="0" fontId="4" fillId="26" borderId="30" xfId="43" applyFont="1" applyFill="1" applyBorder="1" applyAlignment="1">
      <alignment vertical="center"/>
    </xf>
    <xf numFmtId="0" fontId="4" fillId="26" borderId="98" xfId="43" applyFont="1" applyFill="1" applyBorder="1" applyAlignment="1">
      <alignment vertical="center"/>
    </xf>
    <xf numFmtId="0" fontId="4" fillId="26" borderId="20" xfId="43" applyFont="1" applyFill="1" applyBorder="1" applyAlignment="1">
      <alignment vertical="center"/>
    </xf>
    <xf numFmtId="164" fontId="4" fillId="24" borderId="0" xfId="52" applyFont="1" applyFill="1" applyAlignment="1">
      <alignment horizontal="center" vertical="center"/>
    </xf>
    <xf numFmtId="0" fontId="4" fillId="24" borderId="96" xfId="43" applyFont="1" applyFill="1" applyBorder="1" applyAlignment="1">
      <alignment horizontal="center" vertical="center" wrapText="1"/>
    </xf>
    <xf numFmtId="0" fontId="4" fillId="24" borderId="26" xfId="43" applyFont="1" applyFill="1" applyBorder="1" applyAlignment="1">
      <alignment horizontal="center" vertical="center" wrapText="1"/>
    </xf>
    <xf numFmtId="0" fontId="4" fillId="24" borderId="95" xfId="43" applyFont="1" applyFill="1" applyBorder="1" applyAlignment="1">
      <alignment horizontal="center" vertical="center" wrapText="1"/>
    </xf>
    <xf numFmtId="0" fontId="4" fillId="24" borderId="14" xfId="43" applyFont="1" applyFill="1" applyBorder="1" applyAlignment="1">
      <alignment horizontal="center" vertical="center" wrapText="1"/>
    </xf>
    <xf numFmtId="164" fontId="4" fillId="24" borderId="97" xfId="52" applyFont="1" applyFill="1" applyBorder="1" applyAlignment="1">
      <alignment horizontal="center" vertical="center"/>
    </xf>
    <xf numFmtId="164" fontId="4" fillId="24" borderId="31" xfId="52" applyFont="1" applyFill="1" applyBorder="1" applyAlignment="1">
      <alignment horizontal="center" vertical="center"/>
    </xf>
    <xf numFmtId="0" fontId="4" fillId="0" borderId="67" xfId="43" applyFont="1" applyBorder="1" applyAlignment="1">
      <alignment horizontal="center" vertical="center" wrapText="1"/>
    </xf>
    <xf numFmtId="0" fontId="4" fillId="0" borderId="30" xfId="43" applyFont="1" applyBorder="1" applyAlignment="1">
      <alignment horizontal="center" vertical="center" wrapText="1"/>
    </xf>
    <xf numFmtId="0" fontId="4" fillId="0" borderId="91" xfId="43" applyFont="1" applyBorder="1" applyAlignment="1">
      <alignment horizontal="center" vertical="center" wrapText="1" shrinkToFit="1"/>
    </xf>
    <xf numFmtId="0" fontId="4" fillId="0" borderId="78" xfId="43" applyFont="1" applyBorder="1" applyAlignment="1">
      <alignment horizontal="center" vertical="center" wrapText="1" shrinkToFit="1"/>
    </xf>
    <xf numFmtId="164" fontId="41" fillId="24" borderId="0" xfId="52" applyFont="1" applyFill="1" applyAlignment="1">
      <alignment horizontal="center" vertical="center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931B3E0D-1EBC-49FC-87C7-C9326E067BC2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4B26716F-629B-47B2-B4EE-CAE0FD2D815B}"/>
    <cellStyle name="Normal 3" xfId="39" xr:uid="{7FEDA88C-FBA7-4A96-B313-C67C1F89265B}"/>
    <cellStyle name="Normal 4" xfId="40" xr:uid="{15FB2E4F-BA65-4613-B43E-AF433BA3A70B}"/>
    <cellStyle name="Normal 5" xfId="41" xr:uid="{A8953A75-A8D3-4636-AE2B-CF77C9FBCDC1}"/>
    <cellStyle name="Normal 6" xfId="42" xr:uid="{3F8063F4-F9FC-42A8-9F5A-C76B62896B96}"/>
    <cellStyle name="Normal 7" xfId="43" xr:uid="{DAB164FE-1F26-489F-859B-51AC38163351}"/>
    <cellStyle name="Normal_2008_IC-Sumarni pregled tabela_ElEn" xfId="44" xr:uid="{C934DC1F-6425-41C9-8224-CE9167B5AE1F}"/>
    <cellStyle name="Normal_EEB  I-XII  2005" xfId="45" xr:uid="{B5782881-DC0D-4976-87FF-27C2C9B17DC6}"/>
    <cellStyle name="Normal_KE 2009. za 2010 2" xfId="46" xr:uid="{63D543C0-4103-4A35-A1F8-9B6DB43753F2}"/>
    <cellStyle name="Normalan_PD ED JUGOISTOK KOREKCIJA INVESTICIJA-ZA SLANJE 03.02.2009." xfId="47" xr:uid="{CD1C3BBB-4E17-4012-8F54-77D21CD7003E}"/>
    <cellStyle name="Note" xfId="48" builtinId="10" customBuiltin="1"/>
    <cellStyle name="Output" xfId="49" builtinId="21" customBuiltin="1"/>
    <cellStyle name="Percent 2" xfId="50" xr:uid="{85D107F5-EDA3-4A78-A728-663844F6E594}"/>
    <cellStyle name="Percent 3" xfId="51" xr:uid="{3AB1742A-8487-41FF-985D-83666C3AF517}"/>
    <cellStyle name="Standard_A" xfId="52" xr:uid="{2B9965F4-788A-43D0-AFCD-D1E11FC072C1}"/>
    <cellStyle name="Standard_A_1" xfId="53" xr:uid="{4881BDA7-475F-4598-B872-7AA7B8E4621D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523875</xdr:colOff>
      <xdr:row>8</xdr:row>
      <xdr:rowOff>38100</xdr:rowOff>
    </xdr:to>
    <xdr:pic>
      <xdr:nvPicPr>
        <xdr:cNvPr id="34265" name="Picture 1">
          <a:extLst>
            <a:ext uri="{FF2B5EF4-FFF2-40B4-BE49-F238E27FC236}">
              <a16:creationId xmlns:a16="http://schemas.microsoft.com/office/drawing/2014/main" id="{FBCDCD11-12DB-EF75-A17E-977EF2CC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2076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C222-6FB7-4DD9-9371-5566ECA4FAC9}">
  <sheetPr codeName="Sheet1">
    <pageSetUpPr fitToPage="1"/>
  </sheetPr>
  <dimension ref="A1:AR326"/>
  <sheetViews>
    <sheetView showGridLines="0" tabSelected="1" zoomScaleNormal="100" workbookViewId="0"/>
  </sheetViews>
  <sheetFormatPr defaultRowHeight="12.75" x14ac:dyDescent="0.2"/>
  <cols>
    <col min="1" max="1" width="23.7109375" style="212" customWidth="1"/>
    <col min="2" max="2" width="19" style="212" customWidth="1"/>
    <col min="3" max="3" width="10.85546875" style="212" customWidth="1"/>
    <col min="4" max="7" width="12.7109375" style="212" customWidth="1"/>
    <col min="8" max="8" width="17.28515625" style="212" customWidth="1"/>
    <col min="9" max="16384" width="9.140625" style="212"/>
  </cols>
  <sheetData>
    <row r="1" spans="1:44" x14ac:dyDescent="0.2">
      <c r="AR1" s="212" t="s">
        <v>9</v>
      </c>
    </row>
    <row r="2" spans="1:44" x14ac:dyDescent="0.2">
      <c r="AR2" s="212" t="s">
        <v>37</v>
      </c>
    </row>
    <row r="3" spans="1:44" x14ac:dyDescent="0.2">
      <c r="AR3" s="212" t="s">
        <v>38</v>
      </c>
    </row>
    <row r="4" spans="1:44" x14ac:dyDescent="0.2">
      <c r="AR4" s="212">
        <v>3</v>
      </c>
    </row>
    <row r="6" spans="1:44" s="213" customFormat="1" x14ac:dyDescent="0.2"/>
    <row r="7" spans="1:44" s="213" customFormat="1" x14ac:dyDescent="0.2"/>
    <row r="8" spans="1:44" s="213" customFormat="1" x14ac:dyDescent="0.2"/>
    <row r="9" spans="1:44" s="213" customFormat="1" x14ac:dyDescent="0.2"/>
    <row r="10" spans="1:44" s="213" customFormat="1" x14ac:dyDescent="0.2">
      <c r="A10" s="402" t="s">
        <v>417</v>
      </c>
    </row>
    <row r="11" spans="1:44" s="213" customFormat="1" x14ac:dyDescent="0.2">
      <c r="A11" s="458" t="s">
        <v>459</v>
      </c>
      <c r="B11" s="459" t="s">
        <v>460</v>
      </c>
      <c r="C11" s="460"/>
    </row>
    <row r="12" spans="1:44" s="213" customFormat="1" x14ac:dyDescent="0.2"/>
    <row r="13" spans="1:44" s="213" customFormat="1" x14ac:dyDescent="0.2"/>
    <row r="14" spans="1:44" s="213" customFormat="1" x14ac:dyDescent="0.2"/>
    <row r="15" spans="1:44" s="213" customFormat="1" x14ac:dyDescent="0.2">
      <c r="A15" s="213" t="s">
        <v>47</v>
      </c>
      <c r="C15" s="668"/>
      <c r="D15" s="668"/>
      <c r="E15" s="668"/>
      <c r="F15" s="668"/>
      <c r="G15" s="668"/>
      <c r="H15" s="668"/>
    </row>
    <row r="16" spans="1:44" s="213" customFormat="1" x14ac:dyDescent="0.2">
      <c r="A16" s="213" t="s">
        <v>70</v>
      </c>
      <c r="C16" s="669"/>
      <c r="D16" s="669"/>
      <c r="E16" s="669"/>
      <c r="F16" s="669"/>
      <c r="G16" s="669"/>
      <c r="H16" s="669"/>
    </row>
    <row r="17" spans="1:8" s="213" customFormat="1" x14ac:dyDescent="0.2">
      <c r="A17" s="214" t="s">
        <v>99</v>
      </c>
      <c r="C17" s="668"/>
      <c r="D17" s="668"/>
      <c r="E17" s="668"/>
      <c r="F17" s="668"/>
      <c r="G17" s="668"/>
      <c r="H17" s="668"/>
    </row>
    <row r="18" spans="1:8" s="213" customFormat="1" x14ac:dyDescent="0.2"/>
    <row r="19" spans="1:8" s="213" customFormat="1" x14ac:dyDescent="0.2">
      <c r="A19" s="213" t="s">
        <v>77</v>
      </c>
      <c r="C19" s="389"/>
    </row>
    <row r="20" spans="1:8" s="213" customFormat="1" x14ac:dyDescent="0.2"/>
    <row r="21" spans="1:8" s="213" customFormat="1" x14ac:dyDescent="0.2">
      <c r="A21" s="213" t="s">
        <v>48</v>
      </c>
      <c r="C21" s="668"/>
      <c r="D21" s="668"/>
      <c r="E21" s="668"/>
      <c r="F21" s="668"/>
      <c r="G21" s="668"/>
      <c r="H21" s="668"/>
    </row>
    <row r="22" spans="1:8" s="213" customFormat="1" x14ac:dyDescent="0.2"/>
    <row r="23" spans="1:8" s="213" customFormat="1" x14ac:dyDescent="0.2">
      <c r="A23" s="213" t="s">
        <v>49</v>
      </c>
      <c r="B23" s="213" t="s">
        <v>10</v>
      </c>
      <c r="C23" s="668"/>
      <c r="D23" s="668"/>
      <c r="E23" s="668"/>
      <c r="F23" s="668"/>
      <c r="G23" s="668"/>
      <c r="H23" s="668"/>
    </row>
    <row r="24" spans="1:8" s="213" customFormat="1" x14ac:dyDescent="0.2"/>
    <row r="25" spans="1:8" s="213" customFormat="1" x14ac:dyDescent="0.2">
      <c r="B25" s="213" t="s">
        <v>11</v>
      </c>
      <c r="C25" s="668"/>
      <c r="D25" s="668"/>
      <c r="E25" s="668"/>
      <c r="F25" s="668"/>
      <c r="G25" s="668"/>
      <c r="H25" s="668"/>
    </row>
    <row r="26" spans="1:8" s="213" customFormat="1" x14ac:dyDescent="0.2"/>
    <row r="27" spans="1:8" s="213" customFormat="1" x14ac:dyDescent="0.2">
      <c r="B27" s="213" t="s">
        <v>39</v>
      </c>
      <c r="C27" s="668"/>
      <c r="D27" s="668"/>
      <c r="E27" s="668"/>
      <c r="F27" s="668"/>
      <c r="G27" s="668"/>
      <c r="H27" s="668"/>
    </row>
    <row r="28" spans="1:8" s="213" customFormat="1" x14ac:dyDescent="0.2"/>
    <row r="29" spans="1:8" s="213" customFormat="1" x14ac:dyDescent="0.2">
      <c r="A29" s="213" t="s">
        <v>71</v>
      </c>
      <c r="C29" s="668"/>
      <c r="D29" s="668"/>
      <c r="E29" s="668"/>
      <c r="F29" s="668"/>
      <c r="G29" s="668"/>
      <c r="H29" s="668"/>
    </row>
    <row r="30" spans="1:8" s="213" customFormat="1" x14ac:dyDescent="0.2"/>
    <row r="31" spans="1:8" s="213" customFormat="1" x14ac:dyDescent="0.2"/>
    <row r="32" spans="1:8" s="213" customFormat="1" x14ac:dyDescent="0.2">
      <c r="A32" s="213" t="s">
        <v>69</v>
      </c>
    </row>
    <row r="33" spans="1:10" s="213" customFormat="1" x14ac:dyDescent="0.2">
      <c r="A33" s="215" t="s">
        <v>622</v>
      </c>
      <c r="B33" s="216"/>
      <c r="C33" s="216"/>
      <c r="D33" s="389"/>
      <c r="E33" s="403"/>
    </row>
    <row r="34" spans="1:10" s="213" customFormat="1" ht="6" customHeight="1" x14ac:dyDescent="0.2"/>
    <row r="35" spans="1:10" s="213" customFormat="1" ht="24.75" customHeight="1" x14ac:dyDescent="0.2">
      <c r="A35" s="667"/>
      <c r="B35" s="667"/>
      <c r="C35" s="667"/>
      <c r="D35" s="667"/>
      <c r="E35" s="667"/>
      <c r="F35" s="667"/>
      <c r="G35" s="667"/>
      <c r="H35" s="667"/>
      <c r="I35" s="390"/>
      <c r="J35" s="390"/>
    </row>
    <row r="36" spans="1:10" s="213" customFormat="1" ht="13.5" customHeight="1" x14ac:dyDescent="0.2"/>
    <row r="37" spans="1:10" s="213" customFormat="1" x14ac:dyDescent="0.2"/>
    <row r="38" spans="1:10" s="213" customFormat="1" x14ac:dyDescent="0.2"/>
    <row r="39" spans="1:10" s="213" customFormat="1" x14ac:dyDescent="0.2"/>
    <row r="40" spans="1:10" s="213" customFormat="1" x14ac:dyDescent="0.2"/>
    <row r="41" spans="1:10" s="213" customFormat="1" x14ac:dyDescent="0.2"/>
    <row r="42" spans="1:10" s="213" customFormat="1" x14ac:dyDescent="0.2"/>
    <row r="43" spans="1:10" s="213" customFormat="1" x14ac:dyDescent="0.2"/>
    <row r="44" spans="1:10" s="213" customFormat="1" x14ac:dyDescent="0.2"/>
    <row r="45" spans="1:10" s="213" customFormat="1" x14ac:dyDescent="0.2"/>
    <row r="46" spans="1:10" s="213" customFormat="1" x14ac:dyDescent="0.2"/>
    <row r="47" spans="1:10" s="213" customFormat="1" x14ac:dyDescent="0.2"/>
    <row r="48" spans="1:10" s="213" customFormat="1" x14ac:dyDescent="0.2"/>
    <row r="49" s="213" customFormat="1" x14ac:dyDescent="0.2"/>
    <row r="50" s="213" customFormat="1" x14ac:dyDescent="0.2"/>
    <row r="51" s="213" customFormat="1" x14ac:dyDescent="0.2"/>
    <row r="52" s="213" customFormat="1" x14ac:dyDescent="0.2"/>
    <row r="53" s="213" customFormat="1" x14ac:dyDescent="0.2"/>
    <row r="54" s="213" customFormat="1" x14ac:dyDescent="0.2"/>
    <row r="55" s="213" customFormat="1" x14ac:dyDescent="0.2"/>
    <row r="56" s="213" customFormat="1" x14ac:dyDescent="0.2"/>
    <row r="57" s="213" customFormat="1" x14ac:dyDescent="0.2"/>
    <row r="58" s="213" customFormat="1" x14ac:dyDescent="0.2"/>
    <row r="59" s="213" customFormat="1" x14ac:dyDescent="0.2"/>
    <row r="60" s="213" customFormat="1" x14ac:dyDescent="0.2"/>
    <row r="61" s="213" customFormat="1" x14ac:dyDescent="0.2"/>
    <row r="62" s="213" customFormat="1" x14ac:dyDescent="0.2"/>
    <row r="63" s="213" customFormat="1" x14ac:dyDescent="0.2"/>
    <row r="64" s="213" customFormat="1" x14ac:dyDescent="0.2"/>
    <row r="65" s="213" customFormat="1" x14ac:dyDescent="0.2"/>
    <row r="66" s="213" customFormat="1" x14ac:dyDescent="0.2"/>
    <row r="67" s="213" customFormat="1" x14ac:dyDescent="0.2"/>
    <row r="68" s="213" customFormat="1" x14ac:dyDescent="0.2"/>
    <row r="69" s="213" customFormat="1" x14ac:dyDescent="0.2"/>
    <row r="70" s="213" customFormat="1" x14ac:dyDescent="0.2"/>
    <row r="71" s="213" customFormat="1" x14ac:dyDescent="0.2"/>
    <row r="72" s="213" customFormat="1" x14ac:dyDescent="0.2"/>
    <row r="73" s="213" customFormat="1" x14ac:dyDescent="0.2"/>
    <row r="74" s="213" customFormat="1" x14ac:dyDescent="0.2"/>
    <row r="75" s="213" customFormat="1" x14ac:dyDescent="0.2"/>
    <row r="76" s="213" customFormat="1" x14ac:dyDescent="0.2"/>
    <row r="77" s="213" customFormat="1" x14ac:dyDescent="0.2"/>
    <row r="78" s="213" customFormat="1" x14ac:dyDescent="0.2"/>
    <row r="79" s="213" customFormat="1" x14ac:dyDescent="0.2"/>
    <row r="80" s="213" customFormat="1" x14ac:dyDescent="0.2"/>
    <row r="81" s="213" customFormat="1" x14ac:dyDescent="0.2"/>
    <row r="82" s="213" customFormat="1" x14ac:dyDescent="0.2"/>
    <row r="83" s="213" customFormat="1" x14ac:dyDescent="0.2"/>
    <row r="84" s="213" customFormat="1" x14ac:dyDescent="0.2"/>
    <row r="85" s="213" customFormat="1" x14ac:dyDescent="0.2"/>
    <row r="86" s="213" customFormat="1" x14ac:dyDescent="0.2"/>
    <row r="87" s="213" customFormat="1" x14ac:dyDescent="0.2"/>
    <row r="88" s="213" customFormat="1" x14ac:dyDescent="0.2"/>
    <row r="89" s="213" customFormat="1" x14ac:dyDescent="0.2"/>
    <row r="90" s="213" customFormat="1" x14ac:dyDescent="0.2"/>
    <row r="91" s="213" customFormat="1" x14ac:dyDescent="0.2"/>
    <row r="92" s="213" customFormat="1" x14ac:dyDescent="0.2"/>
    <row r="93" s="213" customFormat="1" x14ac:dyDescent="0.2"/>
    <row r="94" s="213" customFormat="1" x14ac:dyDescent="0.2"/>
    <row r="95" s="213" customFormat="1" x14ac:dyDescent="0.2"/>
    <row r="96" s="213" customFormat="1" x14ac:dyDescent="0.2"/>
    <row r="97" s="213" customFormat="1" x14ac:dyDescent="0.2"/>
    <row r="98" s="213" customFormat="1" x14ac:dyDescent="0.2"/>
    <row r="99" s="213" customFormat="1" x14ac:dyDescent="0.2"/>
    <row r="100" s="213" customFormat="1" x14ac:dyDescent="0.2"/>
    <row r="101" s="213" customFormat="1" x14ac:dyDescent="0.2"/>
    <row r="102" s="213" customFormat="1" x14ac:dyDescent="0.2"/>
    <row r="103" s="213" customFormat="1" x14ac:dyDescent="0.2"/>
    <row r="104" s="213" customFormat="1" x14ac:dyDescent="0.2"/>
    <row r="105" s="213" customFormat="1" x14ac:dyDescent="0.2"/>
    <row r="106" s="213" customFormat="1" x14ac:dyDescent="0.2"/>
    <row r="107" s="213" customFormat="1" x14ac:dyDescent="0.2"/>
    <row r="108" s="213" customFormat="1" x14ac:dyDescent="0.2"/>
    <row r="109" s="213" customFormat="1" x14ac:dyDescent="0.2"/>
    <row r="110" s="213" customFormat="1" x14ac:dyDescent="0.2"/>
    <row r="111" s="213" customFormat="1" x14ac:dyDescent="0.2"/>
    <row r="112" s="213" customFormat="1" x14ac:dyDescent="0.2"/>
    <row r="113" s="213" customFormat="1" x14ac:dyDescent="0.2"/>
    <row r="114" s="213" customFormat="1" x14ac:dyDescent="0.2"/>
    <row r="115" s="213" customFormat="1" x14ac:dyDescent="0.2"/>
    <row r="116" s="213" customFormat="1" x14ac:dyDescent="0.2"/>
    <row r="117" s="213" customFormat="1" x14ac:dyDescent="0.2"/>
    <row r="118" s="213" customFormat="1" x14ac:dyDescent="0.2"/>
    <row r="119" s="213" customFormat="1" x14ac:dyDescent="0.2"/>
    <row r="120" s="213" customFormat="1" x14ac:dyDescent="0.2"/>
    <row r="121" s="213" customFormat="1" x14ac:dyDescent="0.2"/>
    <row r="122" s="213" customFormat="1" x14ac:dyDescent="0.2"/>
    <row r="123" s="213" customFormat="1" x14ac:dyDescent="0.2"/>
    <row r="124" s="213" customFormat="1" x14ac:dyDescent="0.2"/>
    <row r="125" s="213" customFormat="1" x14ac:dyDescent="0.2"/>
    <row r="126" s="213" customFormat="1" x14ac:dyDescent="0.2"/>
    <row r="127" s="213" customFormat="1" x14ac:dyDescent="0.2"/>
    <row r="128" s="213" customFormat="1" x14ac:dyDescent="0.2"/>
    <row r="129" s="213" customFormat="1" x14ac:dyDescent="0.2"/>
    <row r="130" s="213" customFormat="1" x14ac:dyDescent="0.2"/>
    <row r="131" s="213" customFormat="1" x14ac:dyDescent="0.2"/>
    <row r="132" s="213" customFormat="1" x14ac:dyDescent="0.2"/>
    <row r="133" s="213" customFormat="1" x14ac:dyDescent="0.2"/>
    <row r="134" s="213" customFormat="1" x14ac:dyDescent="0.2"/>
    <row r="135" s="213" customFormat="1" x14ac:dyDescent="0.2"/>
    <row r="136" s="213" customFormat="1" x14ac:dyDescent="0.2"/>
    <row r="137" s="213" customFormat="1" x14ac:dyDescent="0.2"/>
    <row r="138" s="213" customFormat="1" x14ac:dyDescent="0.2"/>
    <row r="139" s="213" customFormat="1" x14ac:dyDescent="0.2"/>
    <row r="140" s="213" customFormat="1" x14ac:dyDescent="0.2"/>
    <row r="141" s="213" customFormat="1" x14ac:dyDescent="0.2"/>
    <row r="142" s="213" customFormat="1" x14ac:dyDescent="0.2"/>
    <row r="143" s="213" customFormat="1" x14ac:dyDescent="0.2"/>
    <row r="144" s="213" customFormat="1" x14ac:dyDescent="0.2"/>
    <row r="145" s="213" customFormat="1" x14ac:dyDescent="0.2"/>
    <row r="146" s="213" customFormat="1" x14ac:dyDescent="0.2"/>
    <row r="147" s="213" customFormat="1" x14ac:dyDescent="0.2"/>
    <row r="148" s="213" customFormat="1" x14ac:dyDescent="0.2"/>
    <row r="149" s="213" customFormat="1" x14ac:dyDescent="0.2"/>
    <row r="150" s="213" customFormat="1" x14ac:dyDescent="0.2"/>
    <row r="151" s="213" customFormat="1" x14ac:dyDescent="0.2"/>
    <row r="152" s="213" customFormat="1" x14ac:dyDescent="0.2"/>
    <row r="153" s="213" customFormat="1" x14ac:dyDescent="0.2"/>
    <row r="154" s="213" customFormat="1" x14ac:dyDescent="0.2"/>
    <row r="155" s="213" customFormat="1" x14ac:dyDescent="0.2"/>
    <row r="156" s="213" customFormat="1" x14ac:dyDescent="0.2"/>
    <row r="157" s="213" customFormat="1" x14ac:dyDescent="0.2"/>
    <row r="158" s="213" customFormat="1" x14ac:dyDescent="0.2"/>
    <row r="159" s="213" customFormat="1" x14ac:dyDescent="0.2"/>
    <row r="160" s="213" customFormat="1" x14ac:dyDescent="0.2"/>
    <row r="161" s="213" customFormat="1" x14ac:dyDescent="0.2"/>
    <row r="162" s="213" customFormat="1" x14ac:dyDescent="0.2"/>
    <row r="163" s="213" customFormat="1" x14ac:dyDescent="0.2"/>
    <row r="164" s="213" customFormat="1" x14ac:dyDescent="0.2"/>
    <row r="165" s="213" customFormat="1" x14ac:dyDescent="0.2"/>
    <row r="166" s="213" customFormat="1" x14ac:dyDescent="0.2"/>
    <row r="167" s="213" customFormat="1" x14ac:dyDescent="0.2"/>
    <row r="168" s="213" customFormat="1" x14ac:dyDescent="0.2"/>
    <row r="169" s="213" customFormat="1" x14ac:dyDescent="0.2"/>
    <row r="170" s="213" customFormat="1" x14ac:dyDescent="0.2"/>
    <row r="171" s="213" customFormat="1" x14ac:dyDescent="0.2"/>
    <row r="172" s="213" customFormat="1" x14ac:dyDescent="0.2"/>
    <row r="173" s="213" customFormat="1" x14ac:dyDescent="0.2"/>
    <row r="174" s="213" customFormat="1" x14ac:dyDescent="0.2"/>
    <row r="175" s="213" customFormat="1" x14ac:dyDescent="0.2"/>
    <row r="176" s="213" customFormat="1" x14ac:dyDescent="0.2"/>
    <row r="177" s="213" customFormat="1" x14ac:dyDescent="0.2"/>
    <row r="178" s="213" customFormat="1" x14ac:dyDescent="0.2"/>
    <row r="179" s="213" customFormat="1" x14ac:dyDescent="0.2"/>
    <row r="180" s="213" customFormat="1" x14ac:dyDescent="0.2"/>
    <row r="181" s="213" customFormat="1" x14ac:dyDescent="0.2"/>
    <row r="182" s="213" customFormat="1" x14ac:dyDescent="0.2"/>
    <row r="183" s="213" customFormat="1" x14ac:dyDescent="0.2"/>
    <row r="184" s="213" customFormat="1" x14ac:dyDescent="0.2"/>
    <row r="185" s="213" customFormat="1" x14ac:dyDescent="0.2"/>
    <row r="186" s="213" customFormat="1" x14ac:dyDescent="0.2"/>
    <row r="187" s="213" customFormat="1" x14ac:dyDescent="0.2"/>
    <row r="188" s="213" customFormat="1" x14ac:dyDescent="0.2"/>
    <row r="189" s="213" customFormat="1" x14ac:dyDescent="0.2"/>
    <row r="190" s="213" customFormat="1" x14ac:dyDescent="0.2"/>
    <row r="191" s="213" customFormat="1" x14ac:dyDescent="0.2"/>
    <row r="192" s="213" customFormat="1" x14ac:dyDescent="0.2"/>
    <row r="193" s="213" customFormat="1" x14ac:dyDescent="0.2"/>
    <row r="194" s="213" customFormat="1" x14ac:dyDescent="0.2"/>
    <row r="195" s="213" customFormat="1" x14ac:dyDescent="0.2"/>
    <row r="196" s="213" customFormat="1" x14ac:dyDescent="0.2"/>
    <row r="197" s="213" customFormat="1" x14ac:dyDescent="0.2"/>
    <row r="198" s="213" customFormat="1" x14ac:dyDescent="0.2"/>
    <row r="199" s="213" customFormat="1" x14ac:dyDescent="0.2"/>
    <row r="200" s="213" customFormat="1" x14ac:dyDescent="0.2"/>
    <row r="201" s="213" customFormat="1" x14ac:dyDescent="0.2"/>
    <row r="202" s="213" customFormat="1" x14ac:dyDescent="0.2"/>
    <row r="203" s="213" customFormat="1" x14ac:dyDescent="0.2"/>
    <row r="204" s="213" customFormat="1" x14ac:dyDescent="0.2"/>
    <row r="205" s="213" customFormat="1" x14ac:dyDescent="0.2"/>
    <row r="206" s="213" customFormat="1" x14ac:dyDescent="0.2"/>
    <row r="207" s="213" customFormat="1" x14ac:dyDescent="0.2"/>
    <row r="208" s="213" customFormat="1" x14ac:dyDescent="0.2"/>
    <row r="209" s="213" customFormat="1" x14ac:dyDescent="0.2"/>
    <row r="210" s="213" customFormat="1" x14ac:dyDescent="0.2"/>
    <row r="211" s="213" customFormat="1" x14ac:dyDescent="0.2"/>
    <row r="212" s="213" customFormat="1" x14ac:dyDescent="0.2"/>
    <row r="213" s="213" customFormat="1" x14ac:dyDescent="0.2"/>
    <row r="214" s="213" customFormat="1" x14ac:dyDescent="0.2"/>
    <row r="215" s="213" customFormat="1" x14ac:dyDescent="0.2"/>
    <row r="216" s="213" customFormat="1" x14ac:dyDescent="0.2"/>
    <row r="217" s="213" customFormat="1" x14ac:dyDescent="0.2"/>
    <row r="218" s="213" customFormat="1" x14ac:dyDescent="0.2"/>
    <row r="219" s="213" customFormat="1" x14ac:dyDescent="0.2"/>
    <row r="220" s="213" customFormat="1" x14ac:dyDescent="0.2"/>
    <row r="221" s="213" customFormat="1" x14ac:dyDescent="0.2"/>
    <row r="222" s="213" customFormat="1" x14ac:dyDescent="0.2"/>
    <row r="223" s="213" customFormat="1" x14ac:dyDescent="0.2"/>
    <row r="224" s="213" customFormat="1" x14ac:dyDescent="0.2"/>
    <row r="225" s="213" customFormat="1" x14ac:dyDescent="0.2"/>
    <row r="226" s="213" customFormat="1" x14ac:dyDescent="0.2"/>
    <row r="227" s="213" customFormat="1" x14ac:dyDescent="0.2"/>
    <row r="228" s="213" customFormat="1" x14ac:dyDescent="0.2"/>
    <row r="229" s="213" customFormat="1" x14ac:dyDescent="0.2"/>
    <row r="230" s="213" customFormat="1" x14ac:dyDescent="0.2"/>
    <row r="231" s="213" customFormat="1" x14ac:dyDescent="0.2"/>
    <row r="232" s="213" customFormat="1" x14ac:dyDescent="0.2"/>
    <row r="233" s="213" customFormat="1" x14ac:dyDescent="0.2"/>
    <row r="234" s="213" customFormat="1" x14ac:dyDescent="0.2"/>
    <row r="235" s="213" customFormat="1" x14ac:dyDescent="0.2"/>
    <row r="236" s="213" customFormat="1" x14ac:dyDescent="0.2"/>
    <row r="237" s="213" customFormat="1" x14ac:dyDescent="0.2"/>
    <row r="238" s="213" customFormat="1" x14ac:dyDescent="0.2"/>
    <row r="239" s="213" customFormat="1" x14ac:dyDescent="0.2"/>
    <row r="240" s="213" customFormat="1" x14ac:dyDescent="0.2"/>
    <row r="241" s="213" customFormat="1" x14ac:dyDescent="0.2"/>
    <row r="242" s="213" customFormat="1" x14ac:dyDescent="0.2"/>
    <row r="243" s="213" customFormat="1" x14ac:dyDescent="0.2"/>
    <row r="244" s="213" customFormat="1" x14ac:dyDescent="0.2"/>
    <row r="245" s="213" customFormat="1" x14ac:dyDescent="0.2"/>
    <row r="246" s="213" customFormat="1" x14ac:dyDescent="0.2"/>
    <row r="247" s="213" customFormat="1" x14ac:dyDescent="0.2"/>
    <row r="248" s="213" customFormat="1" x14ac:dyDescent="0.2"/>
    <row r="249" s="213" customFormat="1" x14ac:dyDescent="0.2"/>
    <row r="250" s="213" customFormat="1" x14ac:dyDescent="0.2"/>
    <row r="251" s="213" customFormat="1" x14ac:dyDescent="0.2"/>
    <row r="252" s="213" customFormat="1" x14ac:dyDescent="0.2"/>
    <row r="253" s="213" customFormat="1" x14ac:dyDescent="0.2"/>
    <row r="254" s="213" customFormat="1" x14ac:dyDescent="0.2"/>
    <row r="255" s="213" customFormat="1" x14ac:dyDescent="0.2"/>
    <row r="256" s="213" customFormat="1" x14ac:dyDescent="0.2"/>
    <row r="257" s="213" customFormat="1" x14ac:dyDescent="0.2"/>
    <row r="258" s="213" customFormat="1" x14ac:dyDescent="0.2"/>
    <row r="259" s="213" customFormat="1" x14ac:dyDescent="0.2"/>
    <row r="260" s="213" customFormat="1" x14ac:dyDescent="0.2"/>
    <row r="261" s="213" customFormat="1" x14ac:dyDescent="0.2"/>
    <row r="262" s="213" customFormat="1" x14ac:dyDescent="0.2"/>
    <row r="263" s="213" customFormat="1" x14ac:dyDescent="0.2"/>
    <row r="264" s="213" customFormat="1" x14ac:dyDescent="0.2"/>
    <row r="265" s="213" customFormat="1" x14ac:dyDescent="0.2"/>
    <row r="266" s="213" customFormat="1" x14ac:dyDescent="0.2"/>
    <row r="267" s="213" customFormat="1" x14ac:dyDescent="0.2"/>
    <row r="268" s="213" customFormat="1" x14ac:dyDescent="0.2"/>
    <row r="269" s="213" customFormat="1" x14ac:dyDescent="0.2"/>
    <row r="270" s="213" customFormat="1" x14ac:dyDescent="0.2"/>
    <row r="271" s="213" customFormat="1" x14ac:dyDescent="0.2"/>
    <row r="272" s="213" customFormat="1" x14ac:dyDescent="0.2"/>
    <row r="273" s="213" customFormat="1" x14ac:dyDescent="0.2"/>
    <row r="274" s="213" customFormat="1" x14ac:dyDescent="0.2"/>
    <row r="275" s="213" customFormat="1" x14ac:dyDescent="0.2"/>
    <row r="276" s="213" customFormat="1" x14ac:dyDescent="0.2"/>
    <row r="277" s="213" customFormat="1" x14ac:dyDescent="0.2"/>
    <row r="278" s="213" customFormat="1" x14ac:dyDescent="0.2"/>
    <row r="279" s="213" customFormat="1" x14ac:dyDescent="0.2"/>
    <row r="280" s="213" customFormat="1" x14ac:dyDescent="0.2"/>
    <row r="281" s="213" customFormat="1" x14ac:dyDescent="0.2"/>
    <row r="282" s="213" customFormat="1" x14ac:dyDescent="0.2"/>
    <row r="283" s="213" customFormat="1" x14ac:dyDescent="0.2"/>
    <row r="284" s="213" customFormat="1" x14ac:dyDescent="0.2"/>
    <row r="285" s="213" customFormat="1" x14ac:dyDescent="0.2"/>
    <row r="286" s="213" customFormat="1" x14ac:dyDescent="0.2"/>
    <row r="287" s="213" customFormat="1" x14ac:dyDescent="0.2"/>
    <row r="288" s="213" customFormat="1" x14ac:dyDescent="0.2"/>
    <row r="289" s="213" customFormat="1" x14ac:dyDescent="0.2"/>
    <row r="290" s="213" customFormat="1" x14ac:dyDescent="0.2"/>
    <row r="291" s="213" customFormat="1" x14ac:dyDescent="0.2"/>
    <row r="292" s="213" customFormat="1" x14ac:dyDescent="0.2"/>
    <row r="293" s="213" customFormat="1" x14ac:dyDescent="0.2"/>
    <row r="294" s="213" customFormat="1" x14ac:dyDescent="0.2"/>
    <row r="295" s="213" customFormat="1" x14ac:dyDescent="0.2"/>
    <row r="296" s="213" customFormat="1" x14ac:dyDescent="0.2"/>
    <row r="297" s="213" customFormat="1" x14ac:dyDescent="0.2"/>
    <row r="298" s="213" customFormat="1" x14ac:dyDescent="0.2"/>
    <row r="299" s="213" customFormat="1" x14ac:dyDescent="0.2"/>
    <row r="300" s="213" customFormat="1" x14ac:dyDescent="0.2"/>
    <row r="301" s="213" customFormat="1" x14ac:dyDescent="0.2"/>
    <row r="302" s="213" customFormat="1" x14ac:dyDescent="0.2"/>
    <row r="303" s="213" customFormat="1" x14ac:dyDescent="0.2"/>
    <row r="304" s="213" customFormat="1" x14ac:dyDescent="0.2"/>
    <row r="305" s="213" customFormat="1" x14ac:dyDescent="0.2"/>
    <row r="306" s="213" customFormat="1" x14ac:dyDescent="0.2"/>
    <row r="307" s="213" customFormat="1" x14ac:dyDescent="0.2"/>
    <row r="308" s="213" customFormat="1" x14ac:dyDescent="0.2"/>
    <row r="309" s="213" customFormat="1" x14ac:dyDescent="0.2"/>
    <row r="310" s="213" customFormat="1" x14ac:dyDescent="0.2"/>
    <row r="311" s="213" customFormat="1" x14ac:dyDescent="0.2"/>
    <row r="312" s="213" customFormat="1" x14ac:dyDescent="0.2"/>
    <row r="313" s="213" customFormat="1" x14ac:dyDescent="0.2"/>
    <row r="314" s="213" customFormat="1" x14ac:dyDescent="0.2"/>
    <row r="315" s="213" customFormat="1" x14ac:dyDescent="0.2"/>
    <row r="316" s="213" customFormat="1" x14ac:dyDescent="0.2"/>
    <row r="317" s="213" customFormat="1" x14ac:dyDescent="0.2"/>
    <row r="318" s="213" customFormat="1" x14ac:dyDescent="0.2"/>
    <row r="319" s="213" customFormat="1" x14ac:dyDescent="0.2"/>
    <row r="320" s="213" customFormat="1" x14ac:dyDescent="0.2"/>
    <row r="321" s="213" customFormat="1" x14ac:dyDescent="0.2"/>
    <row r="322" s="213" customFormat="1" x14ac:dyDescent="0.2"/>
    <row r="323" s="213" customFormat="1" x14ac:dyDescent="0.2"/>
    <row r="324" s="213" customFormat="1" x14ac:dyDescent="0.2"/>
    <row r="325" s="213" customFormat="1" x14ac:dyDescent="0.2"/>
    <row r="326" s="213" customFormat="1" x14ac:dyDescent="0.2"/>
  </sheetData>
  <sheetProtection selectLockedCells="1"/>
  <mergeCells count="9">
    <mergeCell ref="A35:H35"/>
    <mergeCell ref="C27:H27"/>
    <mergeCell ref="C29:H29"/>
    <mergeCell ref="C15:H15"/>
    <mergeCell ref="C16:H16"/>
    <mergeCell ref="C17:H17"/>
    <mergeCell ref="C21:H21"/>
    <mergeCell ref="C23:H23"/>
    <mergeCell ref="C25:H25"/>
  </mergeCells>
  <printOptions horizontalCentered="1"/>
  <pageMargins left="0.25" right="0.25" top="0.5" bottom="0.5" header="0.25" footer="0.22"/>
  <pageSetup paperSize="9" orientation="landscape" r:id="rId1"/>
  <headerFooter alignWithMargins="0">
    <oddFooter>&amp;R&amp;"Arial Narrow,Regular"Страна &amp;P од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472E-10A7-4C54-B6F1-04A45DCCA7D5}">
  <sheetPr codeName="Sheet11"/>
  <dimension ref="A1:E23"/>
  <sheetViews>
    <sheetView showGridLines="0" showZeros="0" zoomScale="115" zoomScaleNormal="115" workbookViewId="0"/>
  </sheetViews>
  <sheetFormatPr defaultRowHeight="12.75" x14ac:dyDescent="0.2"/>
  <cols>
    <col min="1" max="1" width="3" style="100" customWidth="1"/>
    <col min="2" max="2" width="9.140625" style="100"/>
    <col min="3" max="3" width="46.140625" style="100" customWidth="1"/>
    <col min="4" max="16384" width="9.140625" style="100"/>
  </cols>
  <sheetData>
    <row r="1" spans="1:5" x14ac:dyDescent="0.2">
      <c r="A1"/>
      <c r="B1"/>
      <c r="C1"/>
      <c r="D1"/>
    </row>
    <row r="2" spans="1:5" x14ac:dyDescent="0.2">
      <c r="A2"/>
      <c r="B2"/>
      <c r="C2"/>
      <c r="D2"/>
    </row>
    <row r="3" spans="1:5" x14ac:dyDescent="0.2">
      <c r="A3"/>
      <c r="B3"/>
      <c r="C3"/>
      <c r="D3"/>
    </row>
    <row r="4" spans="1:5" x14ac:dyDescent="0.2">
      <c r="A4"/>
      <c r="B4"/>
      <c r="C4"/>
      <c r="D4"/>
    </row>
    <row r="5" spans="1:5" x14ac:dyDescent="0.2">
      <c r="A5"/>
      <c r="B5"/>
      <c r="C5"/>
      <c r="D5"/>
    </row>
    <row r="6" spans="1:5" x14ac:dyDescent="0.2">
      <c r="A6" s="98"/>
      <c r="B6" s="99"/>
      <c r="C6" s="102"/>
      <c r="D6" s="98"/>
    </row>
    <row r="7" spans="1:5" ht="15" customHeight="1" x14ac:dyDescent="0.2">
      <c r="A7" s="98"/>
      <c r="B7" s="731" t="s">
        <v>603</v>
      </c>
      <c r="C7" s="731"/>
      <c r="D7" s="731"/>
      <c r="E7" s="731"/>
    </row>
    <row r="9" spans="1:5" ht="13.5" thickBot="1" x14ac:dyDescent="0.25"/>
    <row r="10" spans="1:5" ht="26.25" thickTop="1" x14ac:dyDescent="0.2">
      <c r="B10" s="103" t="s">
        <v>5</v>
      </c>
      <c r="C10" s="104" t="s">
        <v>52</v>
      </c>
      <c r="D10" s="14" t="s">
        <v>215</v>
      </c>
      <c r="E10" s="406">
        <f>+'Poc. strana'!$C$19</f>
        <v>0</v>
      </c>
    </row>
    <row r="11" spans="1:5" s="105" customFormat="1" ht="27" customHeight="1" x14ac:dyDescent="0.2">
      <c r="B11" s="106" t="s">
        <v>0</v>
      </c>
      <c r="C11" s="107" t="s">
        <v>220</v>
      </c>
      <c r="D11" s="407" t="s">
        <v>216</v>
      </c>
      <c r="E11" s="408">
        <f>SUM('1 OPPR'!G11:G13)-'1 OPPR'!G16+'1 OPPR'!G17</f>
        <v>0</v>
      </c>
    </row>
    <row r="12" spans="1:5" s="105" customFormat="1" ht="27" customHeight="1" x14ac:dyDescent="0.2">
      <c r="B12" s="108" t="s">
        <v>1</v>
      </c>
      <c r="C12" s="109" t="s">
        <v>221</v>
      </c>
      <c r="D12" s="409" t="s">
        <v>217</v>
      </c>
      <c r="E12" s="410"/>
    </row>
    <row r="13" spans="1:5" s="105" customFormat="1" ht="27" customHeight="1" thickBot="1" x14ac:dyDescent="0.25">
      <c r="B13" s="110" t="s">
        <v>2</v>
      </c>
      <c r="C13" s="111" t="s">
        <v>526</v>
      </c>
      <c r="D13" s="411" t="str">
        <f>+D11</f>
        <v>000 дин.</v>
      </c>
      <c r="E13" s="412">
        <f>+E12*(E11/(1-E12))</f>
        <v>0</v>
      </c>
    </row>
    <row r="14" spans="1:5" ht="13.5" thickTop="1" x14ac:dyDescent="0.2"/>
    <row r="17" ht="24" customHeight="1" x14ac:dyDescent="0.2"/>
    <row r="20" ht="27" customHeight="1" x14ac:dyDescent="0.2"/>
    <row r="21" ht="27" customHeight="1" x14ac:dyDescent="0.2"/>
    <row r="22" ht="27" customHeight="1" x14ac:dyDescent="0.2"/>
    <row r="23" ht="27" customHeight="1" x14ac:dyDescent="0.2"/>
  </sheetData>
  <sheetProtection selectLockedCells="1"/>
  <mergeCells count="1">
    <mergeCell ref="B7:E7"/>
  </mergeCells>
  <printOptions horizontalCentered="1"/>
  <pageMargins left="0.23622047244094499" right="0.23622047244094499" top="0.511811023622047" bottom="0.511811023622047" header="0.23622047244094499" footer="0.23622047244094499"/>
  <pageSetup paperSize="9" scale="135" fitToHeight="2" orientation="landscape" r:id="rId1"/>
  <headerFooter alignWithMargins="0">
    <oddFooter>&amp;R&amp;"Arial Narrow,Regular"Страна &amp;P од &amp;N</oddFooter>
  </headerFooter>
  <rowBreaks count="1" manualBreakCount="1">
    <brk id="15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78A4-6C87-4F76-8C47-B0F344A5D5CE}">
  <sheetPr codeName="Sheet12">
    <pageSetUpPr fitToPage="1"/>
  </sheetPr>
  <dimension ref="A1:Q170"/>
  <sheetViews>
    <sheetView showGridLines="0" showZeros="0" zoomScale="115" zoomScaleNormal="115" workbookViewId="0"/>
  </sheetViews>
  <sheetFormatPr defaultColWidth="8.85546875" defaultRowHeight="12.75" x14ac:dyDescent="0.2"/>
  <cols>
    <col min="1" max="1" width="5.7109375" style="217" customWidth="1"/>
    <col min="2" max="2" width="9.140625" style="218" customWidth="1"/>
    <col min="3" max="3" width="56.42578125" style="231" customWidth="1"/>
    <col min="4" max="4" width="13.7109375" style="231" customWidth="1"/>
    <col min="5" max="6" width="13.7109375" style="217" customWidth="1"/>
    <col min="7" max="16384" width="8.85546875" style="217"/>
  </cols>
  <sheetData>
    <row r="1" spans="1:5" ht="15" customHeight="1" x14ac:dyDescent="0.2">
      <c r="A1"/>
      <c r="B1"/>
      <c r="C1"/>
      <c r="D1" s="217"/>
    </row>
    <row r="2" spans="1:5" ht="15" customHeight="1" x14ac:dyDescent="0.2">
      <c r="A2"/>
      <c r="B2"/>
      <c r="C2"/>
      <c r="D2" s="217"/>
    </row>
    <row r="3" spans="1:5" ht="15" customHeight="1" x14ac:dyDescent="0.2">
      <c r="A3"/>
      <c r="B3"/>
      <c r="C3"/>
      <c r="D3" s="217"/>
    </row>
    <row r="4" spans="1:5" ht="15" customHeight="1" x14ac:dyDescent="0.2">
      <c r="A4"/>
      <c r="B4"/>
      <c r="C4"/>
      <c r="D4" s="217"/>
    </row>
    <row r="5" spans="1:5" ht="15" customHeight="1" x14ac:dyDescent="0.2">
      <c r="A5"/>
      <c r="B5"/>
      <c r="C5"/>
      <c r="D5" s="217"/>
    </row>
    <row r="6" spans="1:5" ht="15" customHeight="1" x14ac:dyDescent="0.2">
      <c r="C6" s="217"/>
      <c r="D6" s="217"/>
    </row>
    <row r="7" spans="1:5" s="219" customFormat="1" ht="15" customHeight="1" x14ac:dyDescent="0.2">
      <c r="B7" s="736" t="s">
        <v>604</v>
      </c>
      <c r="C7" s="736"/>
      <c r="D7" s="736"/>
      <c r="E7" s="415"/>
    </row>
    <row r="8" spans="1:5" s="219" customFormat="1" ht="15" customHeight="1" x14ac:dyDescent="0.2">
      <c r="B8" s="387"/>
      <c r="C8" s="387"/>
      <c r="D8" s="387"/>
      <c r="E8" s="387"/>
    </row>
    <row r="9" spans="1:5" s="219" customFormat="1" ht="15" customHeight="1" thickBot="1" x14ac:dyDescent="0.25">
      <c r="B9" s="218"/>
      <c r="C9" s="220"/>
      <c r="D9" s="221" t="s">
        <v>300</v>
      </c>
      <c r="E9" s="221"/>
    </row>
    <row r="10" spans="1:5" s="219" customFormat="1" ht="15" customHeight="1" thickTop="1" x14ac:dyDescent="0.2">
      <c r="B10" s="732" t="s">
        <v>301</v>
      </c>
      <c r="C10" s="734" t="s">
        <v>52</v>
      </c>
      <c r="D10" s="737" t="str">
        <f>"Остварење "&amp;'Poc. strana'!$C$19</f>
        <v xml:space="preserve">Остварење </v>
      </c>
    </row>
    <row r="11" spans="1:5" s="219" customFormat="1" ht="15" customHeight="1" x14ac:dyDescent="0.2">
      <c r="B11" s="733"/>
      <c r="C11" s="735"/>
      <c r="D11" s="738"/>
    </row>
    <row r="12" spans="1:5" s="219" customFormat="1" ht="15" customHeight="1" x14ac:dyDescent="0.2">
      <c r="B12" s="222">
        <v>1</v>
      </c>
      <c r="C12" s="223" t="s">
        <v>302</v>
      </c>
      <c r="D12" s="413"/>
    </row>
    <row r="13" spans="1:5" s="219" customFormat="1" ht="15" customHeight="1" x14ac:dyDescent="0.2">
      <c r="B13" s="222" t="s">
        <v>101</v>
      </c>
      <c r="C13" s="225" t="s">
        <v>303</v>
      </c>
      <c r="D13" s="414"/>
    </row>
    <row r="14" spans="1:5" s="219" customFormat="1" ht="15" customHeight="1" x14ac:dyDescent="0.2">
      <c r="B14" s="224" t="s">
        <v>102</v>
      </c>
      <c r="C14" s="225" t="s">
        <v>304</v>
      </c>
      <c r="D14" s="414"/>
    </row>
    <row r="15" spans="1:5" s="219" customFormat="1" ht="15" customHeight="1" x14ac:dyDescent="0.2">
      <c r="B15" s="417" t="s">
        <v>305</v>
      </c>
      <c r="C15" s="226" t="s">
        <v>306</v>
      </c>
      <c r="D15" s="414"/>
    </row>
    <row r="16" spans="1:5" s="219" customFormat="1" ht="15" customHeight="1" thickBot="1" x14ac:dyDescent="0.25">
      <c r="B16" s="416" t="s">
        <v>103</v>
      </c>
      <c r="C16" s="227" t="s">
        <v>430</v>
      </c>
      <c r="D16" s="374">
        <f>SUM(D12:D15)</f>
        <v>0</v>
      </c>
    </row>
    <row r="17" spans="2:17" s="219" customFormat="1" ht="15" customHeight="1" thickTop="1" x14ac:dyDescent="0.2">
      <c r="B17" s="218"/>
      <c r="D17" s="228"/>
    </row>
    <row r="18" spans="2:17" s="219" customFormat="1" ht="15" customHeight="1" x14ac:dyDescent="0.2">
      <c r="B18" s="218"/>
      <c r="D18" s="228"/>
    </row>
    <row r="19" spans="2:17" s="219" customFormat="1" ht="15" customHeight="1" x14ac:dyDescent="0.2">
      <c r="B19" s="219" t="s">
        <v>421</v>
      </c>
      <c r="D19" s="228"/>
    </row>
    <row r="20" spans="2:17" s="219" customFormat="1" ht="15" customHeight="1" thickBot="1" x14ac:dyDescent="0.25">
      <c r="B20" s="218"/>
      <c r="C20" s="229"/>
      <c r="D20" s="230"/>
    </row>
    <row r="21" spans="2:17" ht="15" customHeight="1" thickTop="1" x14ac:dyDescent="0.2">
      <c r="B21" s="732" t="s">
        <v>301</v>
      </c>
      <c r="C21" s="739" t="str">
        <f>"Остварење "&amp;'Poc. strana'!$C$19</f>
        <v xml:space="preserve">Остварење </v>
      </c>
      <c r="D21" s="712"/>
      <c r="E21" s="712"/>
      <c r="F21" s="712"/>
      <c r="G21" s="712"/>
      <c r="H21" s="712"/>
      <c r="I21" s="712"/>
      <c r="J21" s="712"/>
      <c r="K21" s="712"/>
      <c r="L21" s="712"/>
      <c r="M21" s="712"/>
      <c r="N21" s="712"/>
      <c r="O21" s="712"/>
      <c r="P21" s="712"/>
      <c r="Q21" s="740"/>
    </row>
    <row r="22" spans="2:17" ht="15" customHeight="1" x14ac:dyDescent="0.2">
      <c r="B22" s="733"/>
      <c r="C22" s="330" t="s">
        <v>106</v>
      </c>
      <c r="D22" s="350" t="s">
        <v>392</v>
      </c>
      <c r="E22" s="338" t="s">
        <v>6</v>
      </c>
      <c r="F22" s="338" t="s">
        <v>7</v>
      </c>
      <c r="G22" s="338" t="s">
        <v>8</v>
      </c>
      <c r="H22" s="338" t="s">
        <v>79</v>
      </c>
      <c r="I22" s="338" t="s">
        <v>80</v>
      </c>
      <c r="J22" s="338" t="s">
        <v>81</v>
      </c>
      <c r="K22" s="338" t="s">
        <v>82</v>
      </c>
      <c r="L22" s="338" t="s">
        <v>83</v>
      </c>
      <c r="M22" s="338" t="s">
        <v>84</v>
      </c>
      <c r="N22" s="338" t="s">
        <v>85</v>
      </c>
      <c r="O22" s="338" t="s">
        <v>86</v>
      </c>
      <c r="P22" s="354" t="s">
        <v>87</v>
      </c>
      <c r="Q22" s="344" t="s">
        <v>88</v>
      </c>
    </row>
    <row r="23" spans="2:17" ht="15" customHeight="1" x14ac:dyDescent="0.2">
      <c r="B23" s="315" t="s">
        <v>100</v>
      </c>
      <c r="C23" s="333" t="s">
        <v>393</v>
      </c>
      <c r="D23" s="351" t="s">
        <v>225</v>
      </c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55"/>
      <c r="Q23" s="116">
        <f>SUM(E23:P23)</f>
        <v>0</v>
      </c>
    </row>
    <row r="24" spans="2:17" ht="15" customHeight="1" x14ac:dyDescent="0.2">
      <c r="B24" s="315" t="s">
        <v>101</v>
      </c>
      <c r="C24" s="333" t="str">
        <f>+"Посебна накнада за подстицај у "&amp;'Poc. strana'!$C$19&amp;". години"</f>
        <v>Посебна накнада за подстицај у . години</v>
      </c>
      <c r="D24" s="351" t="s">
        <v>219</v>
      </c>
      <c r="E24" s="345"/>
      <c r="F24" s="346">
        <f>+$E24</f>
        <v>0</v>
      </c>
      <c r="G24" s="346">
        <f t="shared" ref="G24:P24" si="0">+$E24</f>
        <v>0</v>
      </c>
      <c r="H24" s="346">
        <f t="shared" si="0"/>
        <v>0</v>
      </c>
      <c r="I24" s="346">
        <f t="shared" si="0"/>
        <v>0</v>
      </c>
      <c r="J24" s="346">
        <f t="shared" si="0"/>
        <v>0</v>
      </c>
      <c r="K24" s="346">
        <f t="shared" si="0"/>
        <v>0</v>
      </c>
      <c r="L24" s="346">
        <f t="shared" si="0"/>
        <v>0</v>
      </c>
      <c r="M24" s="346">
        <f t="shared" si="0"/>
        <v>0</v>
      </c>
      <c r="N24" s="346">
        <f t="shared" si="0"/>
        <v>0</v>
      </c>
      <c r="O24" s="346">
        <f t="shared" si="0"/>
        <v>0</v>
      </c>
      <c r="P24" s="356">
        <f t="shared" si="0"/>
        <v>0</v>
      </c>
      <c r="Q24" s="116"/>
    </row>
    <row r="25" spans="2:17" ht="15" customHeight="1" thickBot="1" x14ac:dyDescent="0.25">
      <c r="B25" s="110" t="s">
        <v>102</v>
      </c>
      <c r="C25" s="352" t="s">
        <v>416</v>
      </c>
      <c r="D25" s="353" t="s">
        <v>216</v>
      </c>
      <c r="E25" s="121">
        <f>+E23*E24*10</f>
        <v>0</v>
      </c>
      <c r="F25" s="121">
        <f t="shared" ref="F25:P25" si="1">+F23*F24*10</f>
        <v>0</v>
      </c>
      <c r="G25" s="121">
        <f t="shared" si="1"/>
        <v>0</v>
      </c>
      <c r="H25" s="121">
        <f t="shared" si="1"/>
        <v>0</v>
      </c>
      <c r="I25" s="121">
        <f t="shared" si="1"/>
        <v>0</v>
      </c>
      <c r="J25" s="121">
        <f t="shared" si="1"/>
        <v>0</v>
      </c>
      <c r="K25" s="121">
        <f t="shared" si="1"/>
        <v>0</v>
      </c>
      <c r="L25" s="121">
        <f t="shared" si="1"/>
        <v>0</v>
      </c>
      <c r="M25" s="121">
        <f t="shared" si="1"/>
        <v>0</v>
      </c>
      <c r="N25" s="121">
        <f t="shared" si="1"/>
        <v>0</v>
      </c>
      <c r="O25" s="121">
        <f t="shared" si="1"/>
        <v>0</v>
      </c>
      <c r="P25" s="357">
        <f t="shared" si="1"/>
        <v>0</v>
      </c>
      <c r="Q25" s="118">
        <f>SUM(E25:P25)</f>
        <v>0</v>
      </c>
    </row>
    <row r="26" spans="2:17" ht="15" customHeight="1" thickTop="1" x14ac:dyDescent="0.2">
      <c r="C26" s="217"/>
      <c r="D26" s="217"/>
    </row>
    <row r="27" spans="2:17" ht="15" customHeight="1" x14ac:dyDescent="0.2">
      <c r="C27" s="217"/>
      <c r="D27" s="217"/>
    </row>
    <row r="28" spans="2:17" ht="15" customHeight="1" x14ac:dyDescent="0.2">
      <c r="C28" s="217"/>
      <c r="D28" s="217"/>
    </row>
    <row r="29" spans="2:17" ht="15" customHeight="1" x14ac:dyDescent="0.2">
      <c r="C29" s="217"/>
      <c r="D29" s="217"/>
    </row>
    <row r="30" spans="2:17" ht="15" customHeight="1" x14ac:dyDescent="0.2">
      <c r="C30" s="217"/>
      <c r="D30" s="217"/>
    </row>
    <row r="31" spans="2:17" ht="15" customHeight="1" x14ac:dyDescent="0.2">
      <c r="C31" s="217"/>
      <c r="D31" s="217"/>
    </row>
    <row r="32" spans="2:17" ht="15" customHeight="1" x14ac:dyDescent="0.2">
      <c r="C32" s="217"/>
      <c r="D32" s="217"/>
    </row>
    <row r="33" spans="3:4" ht="15" customHeight="1" x14ac:dyDescent="0.2">
      <c r="C33" s="217"/>
      <c r="D33" s="217"/>
    </row>
    <row r="34" spans="3:4" ht="15" customHeight="1" x14ac:dyDescent="0.2">
      <c r="C34" s="217"/>
      <c r="D34" s="217"/>
    </row>
    <row r="35" spans="3:4" ht="15" customHeight="1" x14ac:dyDescent="0.2">
      <c r="C35" s="217"/>
      <c r="D35" s="217"/>
    </row>
    <row r="36" spans="3:4" ht="15" customHeight="1" x14ac:dyDescent="0.2">
      <c r="C36" s="217"/>
      <c r="D36" s="217"/>
    </row>
    <row r="37" spans="3:4" ht="15" customHeight="1" x14ac:dyDescent="0.2">
      <c r="C37" s="217"/>
      <c r="D37" s="217"/>
    </row>
    <row r="38" spans="3:4" ht="15" customHeight="1" x14ac:dyDescent="0.2">
      <c r="C38" s="217"/>
      <c r="D38" s="217"/>
    </row>
    <row r="39" spans="3:4" ht="15" customHeight="1" x14ac:dyDescent="0.2">
      <c r="C39" s="217"/>
      <c r="D39" s="217"/>
    </row>
    <row r="40" spans="3:4" ht="15" customHeight="1" x14ac:dyDescent="0.2">
      <c r="C40" s="217"/>
      <c r="D40" s="217"/>
    </row>
    <row r="41" spans="3:4" ht="15" customHeight="1" x14ac:dyDescent="0.2">
      <c r="C41" s="217"/>
      <c r="D41" s="217"/>
    </row>
    <row r="42" spans="3:4" ht="15" customHeight="1" x14ac:dyDescent="0.2">
      <c r="C42" s="217"/>
      <c r="D42" s="217"/>
    </row>
    <row r="43" spans="3:4" ht="15" customHeight="1" x14ac:dyDescent="0.2">
      <c r="C43" s="217"/>
      <c r="D43" s="217"/>
    </row>
    <row r="44" spans="3:4" ht="15" customHeight="1" x14ac:dyDescent="0.2">
      <c r="C44" s="217"/>
      <c r="D44" s="217"/>
    </row>
    <row r="45" spans="3:4" ht="15" customHeight="1" x14ac:dyDescent="0.2">
      <c r="C45" s="217"/>
      <c r="D45" s="217"/>
    </row>
    <row r="46" spans="3:4" ht="15" customHeight="1" x14ac:dyDescent="0.2">
      <c r="C46" s="217"/>
      <c r="D46" s="217"/>
    </row>
    <row r="47" spans="3:4" ht="15" customHeight="1" x14ac:dyDescent="0.2">
      <c r="C47" s="217"/>
      <c r="D47" s="217"/>
    </row>
    <row r="48" spans="3:4" ht="15" customHeight="1" x14ac:dyDescent="0.2">
      <c r="C48" s="217"/>
      <c r="D48" s="217"/>
    </row>
    <row r="49" spans="3:4" ht="15" customHeight="1" x14ac:dyDescent="0.2">
      <c r="C49" s="217"/>
      <c r="D49" s="217"/>
    </row>
    <row r="50" spans="3:4" ht="15" customHeight="1" x14ac:dyDescent="0.2">
      <c r="C50" s="217"/>
      <c r="D50" s="217"/>
    </row>
    <row r="51" spans="3:4" ht="15" customHeight="1" x14ac:dyDescent="0.2">
      <c r="C51" s="217"/>
      <c r="D51" s="217"/>
    </row>
    <row r="52" spans="3:4" ht="15" customHeight="1" x14ac:dyDescent="0.2">
      <c r="C52" s="217"/>
      <c r="D52" s="217"/>
    </row>
    <row r="53" spans="3:4" ht="15" customHeight="1" x14ac:dyDescent="0.2">
      <c r="C53" s="217"/>
      <c r="D53" s="217"/>
    </row>
    <row r="54" spans="3:4" ht="15" customHeight="1" x14ac:dyDescent="0.2">
      <c r="C54" s="217"/>
      <c r="D54" s="217"/>
    </row>
    <row r="55" spans="3:4" ht="15" customHeight="1" x14ac:dyDescent="0.2">
      <c r="C55" s="217"/>
      <c r="D55" s="217"/>
    </row>
    <row r="56" spans="3:4" ht="15" customHeight="1" x14ac:dyDescent="0.2">
      <c r="C56" s="217"/>
      <c r="D56" s="217"/>
    </row>
    <row r="57" spans="3:4" ht="15" customHeight="1" x14ac:dyDescent="0.2">
      <c r="C57" s="217"/>
      <c r="D57" s="217"/>
    </row>
    <row r="58" spans="3:4" ht="15" customHeight="1" x14ac:dyDescent="0.2">
      <c r="C58" s="217"/>
      <c r="D58" s="217"/>
    </row>
    <row r="59" spans="3:4" ht="15" customHeight="1" x14ac:dyDescent="0.2">
      <c r="C59" s="217"/>
      <c r="D59" s="217"/>
    </row>
    <row r="60" spans="3:4" ht="15" customHeight="1" x14ac:dyDescent="0.2">
      <c r="C60" s="217"/>
      <c r="D60" s="217"/>
    </row>
    <row r="61" spans="3:4" ht="15" customHeight="1" x14ac:dyDescent="0.2">
      <c r="C61" s="217"/>
      <c r="D61" s="217"/>
    </row>
    <row r="62" spans="3:4" ht="15" customHeight="1" x14ac:dyDescent="0.2">
      <c r="C62" s="217"/>
      <c r="D62" s="217"/>
    </row>
    <row r="63" spans="3:4" ht="15" customHeight="1" x14ac:dyDescent="0.2">
      <c r="C63" s="217"/>
      <c r="D63" s="217"/>
    </row>
    <row r="64" spans="3:4" ht="15" customHeight="1" x14ac:dyDescent="0.2">
      <c r="C64" s="217"/>
      <c r="D64" s="217"/>
    </row>
    <row r="65" spans="3:4" ht="15" customHeight="1" x14ac:dyDescent="0.2">
      <c r="C65" s="217"/>
      <c r="D65" s="217"/>
    </row>
    <row r="66" spans="3:4" ht="15" customHeight="1" x14ac:dyDescent="0.2">
      <c r="C66" s="217"/>
      <c r="D66" s="217"/>
    </row>
    <row r="67" spans="3:4" ht="15" customHeight="1" x14ac:dyDescent="0.2">
      <c r="C67" s="217"/>
      <c r="D67" s="217"/>
    </row>
    <row r="68" spans="3:4" ht="15" customHeight="1" x14ac:dyDescent="0.2">
      <c r="C68" s="217"/>
      <c r="D68" s="217"/>
    </row>
    <row r="69" spans="3:4" ht="15" customHeight="1" x14ac:dyDescent="0.2">
      <c r="C69" s="217"/>
      <c r="D69" s="217"/>
    </row>
    <row r="70" spans="3:4" ht="15" customHeight="1" x14ac:dyDescent="0.2">
      <c r="C70" s="217"/>
      <c r="D70" s="217"/>
    </row>
    <row r="71" spans="3:4" ht="15" customHeight="1" x14ac:dyDescent="0.2">
      <c r="C71" s="217"/>
      <c r="D71" s="217"/>
    </row>
    <row r="72" spans="3:4" ht="15" customHeight="1" x14ac:dyDescent="0.2">
      <c r="C72" s="217"/>
      <c r="D72" s="217"/>
    </row>
    <row r="73" spans="3:4" ht="15" customHeight="1" x14ac:dyDescent="0.2">
      <c r="C73" s="217"/>
      <c r="D73" s="217"/>
    </row>
    <row r="74" spans="3:4" ht="15" customHeight="1" x14ac:dyDescent="0.2">
      <c r="C74" s="217"/>
      <c r="D74" s="217"/>
    </row>
    <row r="75" spans="3:4" ht="15" customHeight="1" x14ac:dyDescent="0.2">
      <c r="C75" s="217"/>
      <c r="D75" s="217"/>
    </row>
    <row r="76" spans="3:4" ht="15" customHeight="1" x14ac:dyDescent="0.2">
      <c r="C76" s="217"/>
      <c r="D76" s="217"/>
    </row>
    <row r="77" spans="3:4" ht="15" customHeight="1" x14ac:dyDescent="0.2">
      <c r="C77" s="217"/>
      <c r="D77" s="217"/>
    </row>
    <row r="78" spans="3:4" ht="15" customHeight="1" x14ac:dyDescent="0.2">
      <c r="C78" s="217"/>
      <c r="D78" s="217"/>
    </row>
    <row r="79" spans="3:4" ht="15" customHeight="1" x14ac:dyDescent="0.2">
      <c r="C79" s="217"/>
      <c r="D79" s="217"/>
    </row>
    <row r="80" spans="3:4" ht="15" customHeight="1" x14ac:dyDescent="0.2">
      <c r="C80" s="217"/>
      <c r="D80" s="217"/>
    </row>
    <row r="81" spans="3:4" ht="15" customHeight="1" x14ac:dyDescent="0.2">
      <c r="C81" s="217"/>
      <c r="D81" s="217"/>
    </row>
    <row r="82" spans="3:4" ht="15" customHeight="1" x14ac:dyDescent="0.2">
      <c r="C82" s="217"/>
      <c r="D82" s="217"/>
    </row>
    <row r="83" spans="3:4" ht="15" customHeight="1" x14ac:dyDescent="0.2">
      <c r="C83" s="217"/>
      <c r="D83" s="217"/>
    </row>
    <row r="84" spans="3:4" ht="15" customHeight="1" x14ac:dyDescent="0.2">
      <c r="C84" s="217"/>
      <c r="D84" s="217"/>
    </row>
    <row r="85" spans="3:4" ht="15" customHeight="1" x14ac:dyDescent="0.2">
      <c r="C85" s="217"/>
      <c r="D85" s="217"/>
    </row>
    <row r="86" spans="3:4" ht="15" customHeight="1" x14ac:dyDescent="0.2">
      <c r="C86" s="217"/>
      <c r="D86" s="217"/>
    </row>
    <row r="87" spans="3:4" ht="15" customHeight="1" x14ac:dyDescent="0.2">
      <c r="C87" s="217"/>
      <c r="D87" s="217"/>
    </row>
    <row r="88" spans="3:4" ht="15" customHeight="1" x14ac:dyDescent="0.2">
      <c r="C88" s="217"/>
      <c r="D88" s="217"/>
    </row>
    <row r="89" spans="3:4" ht="15" customHeight="1" x14ac:dyDescent="0.2">
      <c r="C89" s="217"/>
      <c r="D89" s="217"/>
    </row>
    <row r="90" spans="3:4" ht="15" customHeight="1" x14ac:dyDescent="0.2">
      <c r="C90" s="217"/>
      <c r="D90" s="217"/>
    </row>
    <row r="91" spans="3:4" ht="15" customHeight="1" x14ac:dyDescent="0.2">
      <c r="C91" s="217"/>
      <c r="D91" s="217"/>
    </row>
    <row r="92" spans="3:4" ht="15" customHeight="1" x14ac:dyDescent="0.2">
      <c r="C92" s="217"/>
      <c r="D92" s="217"/>
    </row>
    <row r="93" spans="3:4" ht="15" customHeight="1" x14ac:dyDescent="0.2">
      <c r="C93" s="217"/>
      <c r="D93" s="217"/>
    </row>
    <row r="94" spans="3:4" ht="15" customHeight="1" x14ac:dyDescent="0.2">
      <c r="C94" s="217"/>
      <c r="D94" s="217"/>
    </row>
    <row r="95" spans="3:4" ht="15" customHeight="1" x14ac:dyDescent="0.2">
      <c r="C95" s="217"/>
      <c r="D95" s="217"/>
    </row>
    <row r="96" spans="3:4" ht="15" customHeight="1" x14ac:dyDescent="0.2">
      <c r="C96" s="217"/>
      <c r="D96" s="217"/>
    </row>
    <row r="97" spans="3:4" ht="15" customHeight="1" x14ac:dyDescent="0.2">
      <c r="C97" s="217"/>
      <c r="D97" s="217"/>
    </row>
    <row r="98" spans="3:4" ht="15" customHeight="1" x14ac:dyDescent="0.2">
      <c r="C98" s="217"/>
      <c r="D98" s="217"/>
    </row>
    <row r="99" spans="3:4" ht="15" customHeight="1" x14ac:dyDescent="0.2">
      <c r="C99" s="217"/>
      <c r="D99" s="217"/>
    </row>
    <row r="100" spans="3:4" ht="15" customHeight="1" x14ac:dyDescent="0.2">
      <c r="C100" s="217"/>
      <c r="D100" s="217"/>
    </row>
    <row r="101" spans="3:4" ht="15" customHeight="1" x14ac:dyDescent="0.2">
      <c r="C101" s="217"/>
      <c r="D101" s="217"/>
    </row>
    <row r="102" spans="3:4" ht="15" customHeight="1" x14ac:dyDescent="0.2">
      <c r="C102" s="217"/>
      <c r="D102" s="217"/>
    </row>
    <row r="103" spans="3:4" ht="15" customHeight="1" x14ac:dyDescent="0.2">
      <c r="C103" s="217"/>
      <c r="D103" s="217"/>
    </row>
    <row r="104" spans="3:4" ht="15" customHeight="1" x14ac:dyDescent="0.2">
      <c r="C104" s="217"/>
      <c r="D104" s="217"/>
    </row>
    <row r="105" spans="3:4" ht="15" customHeight="1" x14ac:dyDescent="0.2">
      <c r="C105" s="217"/>
      <c r="D105" s="217"/>
    </row>
    <row r="106" spans="3:4" ht="15" customHeight="1" x14ac:dyDescent="0.2">
      <c r="C106" s="217"/>
      <c r="D106" s="217"/>
    </row>
    <row r="107" spans="3:4" ht="15" customHeight="1" x14ac:dyDescent="0.2">
      <c r="C107" s="217"/>
      <c r="D107" s="217"/>
    </row>
    <row r="108" spans="3:4" ht="15" customHeight="1" x14ac:dyDescent="0.2">
      <c r="C108" s="217"/>
      <c r="D108" s="217"/>
    </row>
    <row r="109" spans="3:4" ht="15" customHeight="1" x14ac:dyDescent="0.2">
      <c r="C109" s="217"/>
      <c r="D109" s="217"/>
    </row>
    <row r="110" spans="3:4" ht="15" customHeight="1" x14ac:dyDescent="0.2">
      <c r="C110" s="217"/>
      <c r="D110" s="217"/>
    </row>
    <row r="111" spans="3:4" ht="15" customHeight="1" x14ac:dyDescent="0.2">
      <c r="C111" s="217"/>
      <c r="D111" s="217"/>
    </row>
    <row r="112" spans="3:4" ht="15" customHeight="1" x14ac:dyDescent="0.2">
      <c r="C112" s="217"/>
      <c r="D112" s="217"/>
    </row>
    <row r="113" spans="3:4" ht="15" customHeight="1" x14ac:dyDescent="0.2">
      <c r="C113" s="217"/>
      <c r="D113" s="217"/>
    </row>
    <row r="114" spans="3:4" ht="15" customHeight="1" x14ac:dyDescent="0.2">
      <c r="C114" s="217"/>
      <c r="D114" s="217"/>
    </row>
    <row r="115" spans="3:4" ht="15" customHeight="1" x14ac:dyDescent="0.2">
      <c r="C115" s="217"/>
      <c r="D115" s="217"/>
    </row>
    <row r="116" spans="3:4" ht="15" customHeight="1" x14ac:dyDescent="0.2">
      <c r="C116" s="217"/>
      <c r="D116" s="217"/>
    </row>
    <row r="117" spans="3:4" ht="15" customHeight="1" x14ac:dyDescent="0.2">
      <c r="C117" s="217"/>
      <c r="D117" s="217"/>
    </row>
    <row r="118" spans="3:4" ht="15" customHeight="1" x14ac:dyDescent="0.2">
      <c r="C118" s="217"/>
      <c r="D118" s="217"/>
    </row>
    <row r="119" spans="3:4" ht="15" customHeight="1" x14ac:dyDescent="0.2">
      <c r="C119" s="217"/>
      <c r="D119" s="217"/>
    </row>
    <row r="120" spans="3:4" ht="15" customHeight="1" x14ac:dyDescent="0.2">
      <c r="C120" s="217"/>
      <c r="D120" s="217"/>
    </row>
    <row r="121" spans="3:4" ht="15" customHeight="1" x14ac:dyDescent="0.2">
      <c r="C121" s="217"/>
      <c r="D121" s="217"/>
    </row>
    <row r="122" spans="3:4" ht="15" customHeight="1" x14ac:dyDescent="0.2">
      <c r="C122" s="217"/>
      <c r="D122" s="217"/>
    </row>
    <row r="123" spans="3:4" ht="15" customHeight="1" x14ac:dyDescent="0.2">
      <c r="C123" s="217"/>
      <c r="D123" s="217"/>
    </row>
    <row r="124" spans="3:4" ht="15" customHeight="1" x14ac:dyDescent="0.2">
      <c r="C124" s="217"/>
      <c r="D124" s="217"/>
    </row>
    <row r="125" spans="3:4" ht="15" customHeight="1" x14ac:dyDescent="0.2">
      <c r="C125" s="217"/>
      <c r="D125" s="217"/>
    </row>
    <row r="126" spans="3:4" ht="15" customHeight="1" x14ac:dyDescent="0.2">
      <c r="C126" s="217"/>
      <c r="D126" s="217"/>
    </row>
    <row r="127" spans="3:4" ht="15" customHeight="1" x14ac:dyDescent="0.2">
      <c r="C127" s="217"/>
      <c r="D127" s="217"/>
    </row>
    <row r="128" spans="3:4" ht="15" customHeight="1" x14ac:dyDescent="0.2">
      <c r="C128" s="217"/>
      <c r="D128" s="217"/>
    </row>
    <row r="129" spans="3:4" ht="15" customHeight="1" x14ac:dyDescent="0.2">
      <c r="C129" s="217"/>
      <c r="D129" s="217"/>
    </row>
    <row r="130" spans="3:4" ht="15" customHeight="1" x14ac:dyDescent="0.2">
      <c r="C130" s="217"/>
      <c r="D130" s="217"/>
    </row>
    <row r="131" spans="3:4" ht="15" customHeight="1" x14ac:dyDescent="0.2">
      <c r="C131" s="217"/>
      <c r="D131" s="217"/>
    </row>
    <row r="132" spans="3:4" ht="15" customHeight="1" x14ac:dyDescent="0.2">
      <c r="C132" s="217"/>
      <c r="D132" s="217"/>
    </row>
    <row r="133" spans="3:4" ht="15" customHeight="1" x14ac:dyDescent="0.2">
      <c r="C133" s="217"/>
      <c r="D133" s="217"/>
    </row>
    <row r="134" spans="3:4" ht="15" customHeight="1" x14ac:dyDescent="0.2">
      <c r="C134" s="217"/>
      <c r="D134" s="217"/>
    </row>
    <row r="135" spans="3:4" ht="15" customHeight="1" x14ac:dyDescent="0.2">
      <c r="C135" s="217"/>
      <c r="D135" s="217"/>
    </row>
    <row r="136" spans="3:4" ht="15" customHeight="1" x14ac:dyDescent="0.2">
      <c r="C136" s="217"/>
      <c r="D136" s="217"/>
    </row>
    <row r="137" spans="3:4" ht="15" customHeight="1" x14ac:dyDescent="0.2">
      <c r="C137" s="217"/>
      <c r="D137" s="217"/>
    </row>
    <row r="138" spans="3:4" ht="15" customHeight="1" x14ac:dyDescent="0.2">
      <c r="C138" s="217"/>
      <c r="D138" s="217"/>
    </row>
    <row r="139" spans="3:4" ht="15" customHeight="1" x14ac:dyDescent="0.2">
      <c r="C139" s="217"/>
      <c r="D139" s="217"/>
    </row>
    <row r="140" spans="3:4" ht="15" customHeight="1" x14ac:dyDescent="0.2">
      <c r="C140" s="217"/>
      <c r="D140" s="217"/>
    </row>
    <row r="141" spans="3:4" ht="15" customHeight="1" x14ac:dyDescent="0.2">
      <c r="C141" s="217"/>
      <c r="D141" s="217"/>
    </row>
    <row r="142" spans="3:4" ht="15" customHeight="1" x14ac:dyDescent="0.2">
      <c r="C142" s="217"/>
      <c r="D142" s="217"/>
    </row>
    <row r="143" spans="3:4" ht="15" customHeight="1" x14ac:dyDescent="0.2">
      <c r="C143" s="217"/>
      <c r="D143" s="217"/>
    </row>
    <row r="144" spans="3:4" ht="15" customHeight="1" x14ac:dyDescent="0.2">
      <c r="C144" s="217"/>
      <c r="D144" s="217"/>
    </row>
    <row r="145" spans="3:4" ht="15" customHeight="1" x14ac:dyDescent="0.2">
      <c r="C145" s="217"/>
      <c r="D145" s="217"/>
    </row>
    <row r="146" spans="3:4" ht="15" customHeight="1" x14ac:dyDescent="0.2">
      <c r="C146" s="217"/>
      <c r="D146" s="217"/>
    </row>
    <row r="147" spans="3:4" ht="15" customHeight="1" x14ac:dyDescent="0.2">
      <c r="C147" s="217"/>
      <c r="D147" s="217"/>
    </row>
    <row r="148" spans="3:4" ht="15" customHeight="1" x14ac:dyDescent="0.2">
      <c r="C148" s="217"/>
      <c r="D148" s="217"/>
    </row>
    <row r="149" spans="3:4" ht="15" customHeight="1" x14ac:dyDescent="0.2">
      <c r="C149" s="217"/>
      <c r="D149" s="217"/>
    </row>
    <row r="150" spans="3:4" ht="15" customHeight="1" x14ac:dyDescent="0.2">
      <c r="C150" s="217"/>
      <c r="D150" s="217"/>
    </row>
    <row r="151" spans="3:4" ht="15" customHeight="1" x14ac:dyDescent="0.2">
      <c r="C151" s="217"/>
      <c r="D151" s="217"/>
    </row>
    <row r="152" spans="3:4" ht="15" customHeight="1" x14ac:dyDescent="0.2">
      <c r="C152" s="217"/>
      <c r="D152" s="217"/>
    </row>
    <row r="153" spans="3:4" ht="15" customHeight="1" x14ac:dyDescent="0.2">
      <c r="C153" s="217"/>
      <c r="D153" s="217"/>
    </row>
    <row r="154" spans="3:4" ht="15" customHeight="1" x14ac:dyDescent="0.2">
      <c r="C154" s="217"/>
      <c r="D154" s="217"/>
    </row>
    <row r="155" spans="3:4" ht="15" customHeight="1" x14ac:dyDescent="0.2">
      <c r="C155" s="217"/>
      <c r="D155" s="217"/>
    </row>
    <row r="156" spans="3:4" ht="15" customHeight="1" x14ac:dyDescent="0.2">
      <c r="C156" s="217"/>
      <c r="D156" s="217"/>
    </row>
    <row r="157" spans="3:4" ht="15" customHeight="1" x14ac:dyDescent="0.2">
      <c r="C157" s="217"/>
      <c r="D157" s="217"/>
    </row>
    <row r="158" spans="3:4" ht="15" customHeight="1" x14ac:dyDescent="0.2">
      <c r="C158" s="217"/>
      <c r="D158" s="217"/>
    </row>
    <row r="159" spans="3:4" ht="15" customHeight="1" x14ac:dyDescent="0.2">
      <c r="C159" s="217"/>
      <c r="D159" s="217"/>
    </row>
    <row r="160" spans="3:4" ht="15" customHeight="1" x14ac:dyDescent="0.2">
      <c r="C160" s="217"/>
      <c r="D160" s="217"/>
    </row>
    <row r="161" spans="3:4" ht="15" customHeight="1" x14ac:dyDescent="0.2">
      <c r="C161" s="217"/>
      <c r="D161" s="217"/>
    </row>
    <row r="162" spans="3:4" ht="15" customHeight="1" x14ac:dyDescent="0.2">
      <c r="C162" s="217"/>
      <c r="D162" s="217"/>
    </row>
    <row r="163" spans="3:4" ht="15" customHeight="1" x14ac:dyDescent="0.2">
      <c r="C163" s="217"/>
      <c r="D163" s="217"/>
    </row>
    <row r="164" spans="3:4" ht="15" customHeight="1" x14ac:dyDescent="0.2">
      <c r="C164" s="217"/>
      <c r="D164" s="217"/>
    </row>
    <row r="165" spans="3:4" ht="15" customHeight="1" x14ac:dyDescent="0.2">
      <c r="C165" s="217"/>
      <c r="D165" s="217"/>
    </row>
    <row r="166" spans="3:4" ht="15" customHeight="1" x14ac:dyDescent="0.2">
      <c r="C166" s="217"/>
      <c r="D166" s="217"/>
    </row>
    <row r="167" spans="3:4" ht="15" customHeight="1" x14ac:dyDescent="0.2">
      <c r="C167" s="217"/>
      <c r="D167" s="217"/>
    </row>
    <row r="168" spans="3:4" ht="15" customHeight="1" x14ac:dyDescent="0.2">
      <c r="C168" s="217"/>
      <c r="D168" s="217"/>
    </row>
    <row r="169" spans="3:4" ht="15" customHeight="1" x14ac:dyDescent="0.2">
      <c r="C169" s="217"/>
      <c r="D169" s="217"/>
    </row>
    <row r="170" spans="3:4" ht="15" customHeight="1" x14ac:dyDescent="0.2">
      <c r="C170" s="217"/>
      <c r="D170" s="217"/>
    </row>
  </sheetData>
  <mergeCells count="6">
    <mergeCell ref="B10:B11"/>
    <mergeCell ref="C10:C11"/>
    <mergeCell ref="B7:D7"/>
    <mergeCell ref="D10:D11"/>
    <mergeCell ref="B21:B22"/>
    <mergeCell ref="C21:Q21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&amp;RСтрана &amp;P од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B64A-6619-4449-9286-5CC7F600FFA0}">
  <dimension ref="A1:AS168"/>
  <sheetViews>
    <sheetView showGridLines="0" showZeros="0" zoomScaleNormal="100" workbookViewId="0"/>
  </sheetViews>
  <sheetFormatPr defaultRowHeight="12.75" x14ac:dyDescent="0.2"/>
  <cols>
    <col min="1" max="1" width="3.28515625" style="306" customWidth="1"/>
    <col min="2" max="2" width="6.28515625" style="308" customWidth="1"/>
    <col min="3" max="3" width="50.28515625" style="306" customWidth="1"/>
    <col min="4" max="4" width="14.28515625" style="306" bestFit="1" customWidth="1"/>
    <col min="5" max="7" width="10.7109375" style="306" customWidth="1"/>
    <col min="8" max="8" width="12.42578125" style="306" customWidth="1"/>
    <col min="9" max="17" width="10.7109375" style="306" customWidth="1"/>
    <col min="18" max="18" width="3.42578125" style="306" customWidth="1"/>
    <col min="19" max="19" width="9.140625" style="306"/>
    <col min="20" max="20" width="40.7109375" style="306" customWidth="1"/>
    <col min="21" max="45" width="10.7109375" style="306" customWidth="1"/>
    <col min="46" max="16384" width="9.140625" style="306"/>
  </cols>
  <sheetData>
    <row r="1" spans="1:11" x14ac:dyDescent="0.2">
      <c r="A1"/>
      <c r="B1"/>
      <c r="C1"/>
      <c r="D1"/>
      <c r="E1" s="305"/>
      <c r="F1" s="305"/>
      <c r="G1" s="305"/>
      <c r="H1" s="305"/>
      <c r="I1" s="305"/>
    </row>
    <row r="2" spans="1:11" x14ac:dyDescent="0.2">
      <c r="A2"/>
      <c r="B2"/>
      <c r="C2"/>
      <c r="D2"/>
      <c r="E2" s="305"/>
      <c r="F2" s="305"/>
      <c r="G2" s="305"/>
      <c r="H2" s="305"/>
      <c r="I2" s="305"/>
    </row>
    <row r="3" spans="1:11" x14ac:dyDescent="0.2">
      <c r="A3"/>
      <c r="B3"/>
      <c r="C3"/>
      <c r="D3"/>
      <c r="E3" s="302"/>
      <c r="F3" s="302"/>
      <c r="G3" s="302"/>
      <c r="H3" s="302"/>
      <c r="I3" s="302"/>
    </row>
    <row r="4" spans="1:11" x14ac:dyDescent="0.2">
      <c r="A4"/>
      <c r="B4"/>
      <c r="C4"/>
      <c r="D4"/>
      <c r="E4" s="302"/>
      <c r="F4" s="302"/>
      <c r="G4" s="302"/>
      <c r="H4" s="302"/>
      <c r="I4" s="302"/>
    </row>
    <row r="5" spans="1:11" x14ac:dyDescent="0.2">
      <c r="A5"/>
      <c r="B5"/>
      <c r="C5"/>
      <c r="D5"/>
      <c r="E5" s="302"/>
      <c r="F5" s="302"/>
      <c r="G5" s="302"/>
      <c r="H5" s="302"/>
      <c r="I5" s="302"/>
    </row>
    <row r="6" spans="1:11" x14ac:dyDescent="0.2">
      <c r="A6" s="101"/>
      <c r="B6" s="307"/>
      <c r="C6" s="303"/>
      <c r="D6" s="303"/>
      <c r="E6" s="302"/>
      <c r="F6" s="302"/>
      <c r="G6" s="302"/>
      <c r="H6" s="302"/>
      <c r="I6" s="302"/>
    </row>
    <row r="7" spans="1:11" x14ac:dyDescent="0.2">
      <c r="A7" s="302"/>
      <c r="B7" s="748" t="s">
        <v>621</v>
      </c>
      <c r="C7" s="748"/>
      <c r="D7" s="748"/>
      <c r="E7" s="748"/>
      <c r="F7" s="748"/>
      <c r="G7" s="748"/>
      <c r="H7" s="748"/>
      <c r="I7" s="404"/>
    </row>
    <row r="8" spans="1:11" x14ac:dyDescent="0.2">
      <c r="A8" s="302"/>
      <c r="B8" s="235"/>
      <c r="C8" s="234"/>
      <c r="D8" s="234"/>
      <c r="E8" s="234"/>
      <c r="F8" s="234"/>
      <c r="G8" s="234"/>
      <c r="H8" s="236"/>
      <c r="I8" s="236"/>
    </row>
    <row r="9" spans="1:11" ht="13.5" thickBot="1" x14ac:dyDescent="0.25">
      <c r="B9" s="237"/>
      <c r="C9" s="238"/>
      <c r="D9" s="238"/>
      <c r="E9" s="236"/>
      <c r="F9" s="239"/>
      <c r="G9" s="239"/>
      <c r="H9" s="239" t="s">
        <v>300</v>
      </c>
      <c r="I9" s="236"/>
    </row>
    <row r="10" spans="1:11" ht="13.5" customHeight="1" thickTop="1" x14ac:dyDescent="0.2">
      <c r="B10" s="749" t="s">
        <v>5</v>
      </c>
      <c r="C10" s="751" t="s">
        <v>52</v>
      </c>
      <c r="D10" s="751" t="s">
        <v>68</v>
      </c>
      <c r="E10" s="753">
        <f>+'Poc. strana'!C19</f>
        <v>0</v>
      </c>
      <c r="F10" s="754"/>
      <c r="G10" s="755" t="s">
        <v>619</v>
      </c>
      <c r="H10" s="757" t="s">
        <v>620</v>
      </c>
    </row>
    <row r="11" spans="1:11" s="465" customFormat="1" ht="48.75" customHeight="1" x14ac:dyDescent="0.2">
      <c r="B11" s="750"/>
      <c r="C11" s="752"/>
      <c r="D11" s="752"/>
      <c r="E11" s="240" t="s">
        <v>617</v>
      </c>
      <c r="F11" s="241" t="s">
        <v>618</v>
      </c>
      <c r="G11" s="756"/>
      <c r="H11" s="758"/>
      <c r="J11" s="100"/>
    </row>
    <row r="12" spans="1:11" ht="15.75" x14ac:dyDescent="0.2">
      <c r="B12" s="242" t="s">
        <v>100</v>
      </c>
      <c r="C12" s="549" t="s">
        <v>96</v>
      </c>
      <c r="D12" s="243" t="s">
        <v>609</v>
      </c>
      <c r="E12" s="444">
        <f>+'1 OPPR'!E11</f>
        <v>0</v>
      </c>
      <c r="F12" s="741">
        <f>+AS146</f>
        <v>0</v>
      </c>
      <c r="G12" s="744"/>
      <c r="H12" s="746"/>
      <c r="J12" s="100"/>
      <c r="K12" s="100"/>
    </row>
    <row r="13" spans="1:11" ht="13.5" customHeight="1" x14ac:dyDescent="0.2">
      <c r="B13" s="244" t="s">
        <v>101</v>
      </c>
      <c r="C13" s="550" t="s">
        <v>97</v>
      </c>
      <c r="D13" s="245" t="s">
        <v>610</v>
      </c>
      <c r="E13" s="444">
        <f>+'1 OPPR'!E12</f>
        <v>0</v>
      </c>
      <c r="F13" s="742"/>
      <c r="G13" s="745"/>
      <c r="H13" s="747"/>
      <c r="J13" s="100"/>
      <c r="K13" s="100"/>
    </row>
    <row r="14" spans="1:11" ht="15.75" x14ac:dyDescent="0.3">
      <c r="B14" s="244" t="s">
        <v>102</v>
      </c>
      <c r="C14" s="550" t="s">
        <v>98</v>
      </c>
      <c r="D14" s="246" t="s">
        <v>611</v>
      </c>
      <c r="E14" s="444">
        <f>+'1 OPPR'!E13</f>
        <v>0</v>
      </c>
      <c r="F14" s="742"/>
      <c r="G14" s="745"/>
      <c r="H14" s="747"/>
      <c r="J14" s="100"/>
      <c r="K14" s="100"/>
    </row>
    <row r="15" spans="1:11" ht="15.75" x14ac:dyDescent="0.3">
      <c r="B15" s="244" t="s">
        <v>305</v>
      </c>
      <c r="C15" s="551" t="s">
        <v>549</v>
      </c>
      <c r="D15" s="246" t="s">
        <v>550</v>
      </c>
      <c r="E15" s="444">
        <f>+'1 OPPR'!E14</f>
        <v>0</v>
      </c>
      <c r="F15" s="742"/>
      <c r="G15" s="745"/>
      <c r="H15" s="747"/>
      <c r="J15" s="100"/>
      <c r="K15" s="100"/>
    </row>
    <row r="16" spans="1:11" ht="15.75" x14ac:dyDescent="0.3">
      <c r="B16" s="244" t="s">
        <v>103</v>
      </c>
      <c r="C16" s="551" t="s">
        <v>218</v>
      </c>
      <c r="D16" s="246" t="s">
        <v>612</v>
      </c>
      <c r="E16" s="444">
        <f>+'1 OPPR'!E15</f>
        <v>0</v>
      </c>
      <c r="F16" s="742"/>
      <c r="G16" s="745"/>
      <c r="H16" s="747"/>
      <c r="J16" s="100"/>
      <c r="K16" s="100"/>
    </row>
    <row r="17" spans="2:45" ht="15.75" x14ac:dyDescent="0.3">
      <c r="B17" s="244" t="s">
        <v>104</v>
      </c>
      <c r="C17" s="550" t="s">
        <v>469</v>
      </c>
      <c r="D17" s="552" t="s">
        <v>613</v>
      </c>
      <c r="E17" s="444">
        <f>+'1 OPPR'!E16</f>
        <v>0</v>
      </c>
      <c r="F17" s="742"/>
      <c r="G17" s="745"/>
      <c r="H17" s="747"/>
      <c r="J17" s="100"/>
      <c r="K17" s="100"/>
    </row>
    <row r="18" spans="2:45" ht="15.75" x14ac:dyDescent="0.3">
      <c r="B18" s="244" t="s">
        <v>105</v>
      </c>
      <c r="C18" s="550" t="s">
        <v>298</v>
      </c>
      <c r="D18" s="553" t="s">
        <v>614</v>
      </c>
      <c r="E18" s="444">
        <f>+'1 OPPR'!E17</f>
        <v>0</v>
      </c>
      <c r="F18" s="742"/>
      <c r="G18" s="745"/>
      <c r="H18" s="747"/>
      <c r="J18" s="100"/>
      <c r="K18" s="100"/>
      <c r="R18" s="308"/>
    </row>
    <row r="19" spans="2:45" ht="15.75" x14ac:dyDescent="0.2">
      <c r="B19" s="401" t="s">
        <v>527</v>
      </c>
      <c r="C19" s="554" t="s">
        <v>299</v>
      </c>
      <c r="D19" s="555" t="s">
        <v>615</v>
      </c>
      <c r="E19" s="171"/>
      <c r="F19" s="743"/>
      <c r="G19" s="388"/>
      <c r="H19" s="400"/>
      <c r="J19" s="100"/>
      <c r="K19" s="100"/>
      <c r="R19" s="308"/>
    </row>
    <row r="20" spans="2:45" ht="16.5" thickBot="1" x14ac:dyDescent="0.35">
      <c r="B20" s="556" t="s">
        <v>607</v>
      </c>
      <c r="C20" s="557" t="s">
        <v>473</v>
      </c>
      <c r="D20" s="558" t="s">
        <v>616</v>
      </c>
      <c r="E20" s="559">
        <f>SUM(E12:E17)-E18+E19</f>
        <v>0</v>
      </c>
      <c r="F20" s="560">
        <f>+AS146</f>
        <v>0</v>
      </c>
      <c r="G20" s="561"/>
      <c r="H20" s="247">
        <f>(E20-F20)*(1+G20)</f>
        <v>0</v>
      </c>
      <c r="J20" s="100"/>
      <c r="K20" s="100"/>
    </row>
    <row r="21" spans="2:45" ht="13.5" thickTop="1" x14ac:dyDescent="0.2">
      <c r="B21" s="237"/>
      <c r="C21" s="236"/>
      <c r="D21" s="236"/>
      <c r="E21" s="248"/>
      <c r="F21" s="248"/>
      <c r="G21" s="248"/>
      <c r="H21" s="236"/>
      <c r="I21" s="236"/>
    </row>
    <row r="22" spans="2:45" x14ac:dyDescent="0.2">
      <c r="B22" s="249" t="s">
        <v>307</v>
      </c>
      <c r="C22" s="236"/>
      <c r="D22" s="236"/>
      <c r="E22" s="236"/>
      <c r="F22" s="248"/>
      <c r="G22" s="236"/>
      <c r="H22" s="236"/>
      <c r="I22" s="236"/>
    </row>
    <row r="23" spans="2:45" x14ac:dyDescent="0.2">
      <c r="B23" s="249" t="s">
        <v>528</v>
      </c>
      <c r="C23" s="236"/>
      <c r="D23" s="236"/>
      <c r="E23" s="236"/>
      <c r="F23" s="248"/>
      <c r="G23" s="236"/>
      <c r="H23" s="236"/>
      <c r="I23" s="236"/>
    </row>
    <row r="24" spans="2:45" x14ac:dyDescent="0.2">
      <c r="B24" s="249" t="s">
        <v>529</v>
      </c>
      <c r="C24" s="236"/>
      <c r="D24" s="236"/>
      <c r="E24" s="236"/>
      <c r="F24" s="248"/>
      <c r="G24" s="236"/>
      <c r="H24" s="236"/>
      <c r="I24" s="236"/>
    </row>
    <row r="25" spans="2:45" ht="15.75" x14ac:dyDescent="0.2">
      <c r="B25" s="235" t="s">
        <v>530</v>
      </c>
      <c r="C25" s="236"/>
      <c r="D25" s="236"/>
      <c r="E25" s="236"/>
      <c r="F25" s="236"/>
      <c r="G25" s="236"/>
      <c r="H25" s="236"/>
      <c r="I25" s="236"/>
    </row>
    <row r="26" spans="2:45" x14ac:dyDescent="0.2">
      <c r="B26" s="235" t="s">
        <v>418</v>
      </c>
      <c r="C26" s="236"/>
      <c r="D26" s="236"/>
      <c r="E26" s="236"/>
      <c r="F26" s="236"/>
      <c r="G26" s="236"/>
      <c r="H26" s="236"/>
      <c r="I26" s="236"/>
    </row>
    <row r="27" spans="2:45" x14ac:dyDescent="0.2">
      <c r="B27" s="235" t="s">
        <v>531</v>
      </c>
      <c r="C27" s="236"/>
      <c r="D27" s="236"/>
      <c r="E27" s="236"/>
      <c r="F27" s="236"/>
      <c r="G27" s="236"/>
      <c r="H27" s="236"/>
      <c r="I27" s="236"/>
    </row>
    <row r="28" spans="2:45" x14ac:dyDescent="0.2">
      <c r="B28" s="250" t="s">
        <v>532</v>
      </c>
      <c r="C28" s="236"/>
      <c r="D28" s="236"/>
      <c r="E28" s="236"/>
      <c r="F28" s="236"/>
      <c r="G28" s="236"/>
      <c r="H28" s="236"/>
      <c r="I28" s="236"/>
    </row>
    <row r="30" spans="2:45" x14ac:dyDescent="0.2">
      <c r="B30" s="666" t="str">
        <f>+"ОСТВАРЕЊЕ ЕЕ БИЛАНСА У "&amp;E10&amp;". ГОДИНИ"</f>
        <v>ОСТВАРЕЊЕ ЕЕ БИЛАНСА У 0. ГОДИНИ</v>
      </c>
      <c r="C30" s="666"/>
      <c r="D30" s="666"/>
      <c r="E30" s="666"/>
      <c r="F30" s="666"/>
      <c r="G30" s="666"/>
      <c r="H30" s="666"/>
      <c r="I30" s="666"/>
      <c r="J30" s="666"/>
      <c r="K30" s="666"/>
      <c r="L30" s="666"/>
      <c r="M30" s="666"/>
      <c r="N30" s="666"/>
      <c r="O30" s="666"/>
      <c r="P30" s="666"/>
      <c r="Q30" s="666"/>
      <c r="R30" s="251"/>
      <c r="S30" s="666" t="str">
        <f>+"ОСТВАРЕН ПРИХОД У "&amp;$E$10&amp;". ГОДИНИ"</f>
        <v>ОСТВАРЕН ПРИХОД У 0. ГОДИНИ</v>
      </c>
      <c r="T30" s="666"/>
      <c r="U30" s="666"/>
      <c r="V30" s="666"/>
      <c r="W30" s="666"/>
      <c r="X30" s="666"/>
      <c r="Y30" s="666"/>
      <c r="Z30" s="666"/>
      <c r="AA30" s="666"/>
      <c r="AB30" s="666"/>
      <c r="AC30" s="666"/>
      <c r="AD30" s="666"/>
      <c r="AE30" s="666"/>
      <c r="AF30" s="666"/>
      <c r="AG30" s="666"/>
      <c r="AH30" s="666"/>
      <c r="AI30" s="666"/>
      <c r="AJ30" s="666"/>
      <c r="AK30" s="666"/>
      <c r="AL30" s="666"/>
      <c r="AM30" s="666"/>
      <c r="AN30" s="666"/>
      <c r="AO30" s="666"/>
      <c r="AP30" s="666"/>
      <c r="AQ30" s="666"/>
      <c r="AR30" s="666"/>
      <c r="AS30" s="666"/>
    </row>
    <row r="31" spans="2:45" ht="14.25" thickBot="1" x14ac:dyDescent="0.3">
      <c r="B31" s="257"/>
      <c r="C31" s="253"/>
      <c r="D31" s="253"/>
      <c r="E31" s="253"/>
      <c r="F31" s="253"/>
      <c r="G31" s="253"/>
      <c r="H31" s="253"/>
      <c r="I31" s="258"/>
      <c r="J31" s="253"/>
      <c r="K31" s="253"/>
      <c r="L31" s="253"/>
      <c r="M31" s="253"/>
      <c r="N31" s="258"/>
      <c r="O31" s="253"/>
      <c r="P31" s="253"/>
      <c r="Q31" s="253"/>
      <c r="R31" s="192"/>
      <c r="S31" s="252"/>
      <c r="T31" s="255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6"/>
      <c r="AJ31" s="254"/>
      <c r="AK31" s="254"/>
      <c r="AL31" s="254"/>
      <c r="AM31" s="254"/>
      <c r="AN31" s="254"/>
      <c r="AO31" s="254"/>
      <c r="AP31" s="254"/>
      <c r="AQ31" s="254"/>
      <c r="AR31" s="253"/>
      <c r="AS31" s="253"/>
    </row>
    <row r="32" spans="2:45" ht="13.5" thickTop="1" x14ac:dyDescent="0.2">
      <c r="B32" s="718" t="s">
        <v>5</v>
      </c>
      <c r="C32" s="720" t="s">
        <v>290</v>
      </c>
      <c r="D32" s="722" t="s">
        <v>291</v>
      </c>
      <c r="E32" s="724" t="s">
        <v>292</v>
      </c>
      <c r="F32" s="724"/>
      <c r="G32" s="724"/>
      <c r="H32" s="724"/>
      <c r="I32" s="724"/>
      <c r="J32" s="724"/>
      <c r="K32" s="724"/>
      <c r="L32" s="724"/>
      <c r="M32" s="724"/>
      <c r="N32" s="724"/>
      <c r="O32" s="724"/>
      <c r="P32" s="724"/>
      <c r="Q32" s="725"/>
      <c r="R32" s="232"/>
      <c r="S32" s="726" t="s">
        <v>5</v>
      </c>
      <c r="T32" s="714" t="s">
        <v>290</v>
      </c>
      <c r="U32" s="728" t="s">
        <v>419</v>
      </c>
      <c r="V32" s="729"/>
      <c r="W32" s="729"/>
      <c r="X32" s="729"/>
      <c r="Y32" s="729"/>
      <c r="Z32" s="729"/>
      <c r="AA32" s="729"/>
      <c r="AB32" s="729"/>
      <c r="AC32" s="729"/>
      <c r="AD32" s="729"/>
      <c r="AE32" s="729"/>
      <c r="AF32" s="730"/>
      <c r="AG32" s="716" t="s">
        <v>293</v>
      </c>
      <c r="AH32" s="716"/>
      <c r="AI32" s="716"/>
      <c r="AJ32" s="716"/>
      <c r="AK32" s="716"/>
      <c r="AL32" s="716"/>
      <c r="AM32" s="716"/>
      <c r="AN32" s="716"/>
      <c r="AO32" s="716"/>
      <c r="AP32" s="716"/>
      <c r="AQ32" s="716"/>
      <c r="AR32" s="716"/>
      <c r="AS32" s="717"/>
    </row>
    <row r="33" spans="2:45" x14ac:dyDescent="0.2">
      <c r="B33" s="719"/>
      <c r="C33" s="721"/>
      <c r="D33" s="723"/>
      <c r="E33" s="127" t="s">
        <v>6</v>
      </c>
      <c r="F33" s="127" t="s">
        <v>7</v>
      </c>
      <c r="G33" s="127" t="s">
        <v>8</v>
      </c>
      <c r="H33" s="127" t="s">
        <v>79</v>
      </c>
      <c r="I33" s="127" t="s">
        <v>80</v>
      </c>
      <c r="J33" s="127" t="s">
        <v>81</v>
      </c>
      <c r="K33" s="127" t="s">
        <v>82</v>
      </c>
      <c r="L33" s="127" t="s">
        <v>83</v>
      </c>
      <c r="M33" s="127" t="s">
        <v>84</v>
      </c>
      <c r="N33" s="127" t="s">
        <v>85</v>
      </c>
      <c r="O33" s="127" t="s">
        <v>86</v>
      </c>
      <c r="P33" s="127" t="s">
        <v>87</v>
      </c>
      <c r="Q33" s="201" t="s">
        <v>88</v>
      </c>
      <c r="R33" s="232"/>
      <c r="S33" s="727"/>
      <c r="T33" s="715"/>
      <c r="U33" s="132" t="s">
        <v>6</v>
      </c>
      <c r="V33" s="132" t="s">
        <v>7</v>
      </c>
      <c r="W33" s="132" t="s">
        <v>8</v>
      </c>
      <c r="X33" s="132" t="s">
        <v>79</v>
      </c>
      <c r="Y33" s="132" t="s">
        <v>80</v>
      </c>
      <c r="Z33" s="132" t="s">
        <v>81</v>
      </c>
      <c r="AA33" s="132" t="s">
        <v>82</v>
      </c>
      <c r="AB33" s="132" t="s">
        <v>83</v>
      </c>
      <c r="AC33" s="132" t="s">
        <v>84</v>
      </c>
      <c r="AD33" s="132" t="s">
        <v>85</v>
      </c>
      <c r="AE33" s="132" t="s">
        <v>86</v>
      </c>
      <c r="AF33" s="633" t="s">
        <v>87</v>
      </c>
      <c r="AG33" s="191" t="s">
        <v>6</v>
      </c>
      <c r="AH33" s="132" t="s">
        <v>7</v>
      </c>
      <c r="AI33" s="132" t="s">
        <v>8</v>
      </c>
      <c r="AJ33" s="132" t="s">
        <v>79</v>
      </c>
      <c r="AK33" s="132" t="s">
        <v>80</v>
      </c>
      <c r="AL33" s="132" t="s">
        <v>81</v>
      </c>
      <c r="AM33" s="132" t="s">
        <v>82</v>
      </c>
      <c r="AN33" s="132" t="s">
        <v>83</v>
      </c>
      <c r="AO33" s="132" t="s">
        <v>84</v>
      </c>
      <c r="AP33" s="132" t="s">
        <v>85</v>
      </c>
      <c r="AQ33" s="132" t="s">
        <v>86</v>
      </c>
      <c r="AR33" s="132" t="s">
        <v>87</v>
      </c>
      <c r="AS33" s="203" t="s">
        <v>88</v>
      </c>
    </row>
    <row r="34" spans="2:45" x14ac:dyDescent="0.2">
      <c r="B34" s="273"/>
      <c r="C34" s="270" t="s">
        <v>310</v>
      </c>
      <c r="D34" s="621" t="s">
        <v>225</v>
      </c>
      <c r="E34" s="274">
        <f>+E69+E70+E82+E138</f>
        <v>0</v>
      </c>
      <c r="F34" s="274">
        <f t="shared" ref="F34:Q34" si="0">+F69+F70+F82+F138</f>
        <v>0</v>
      </c>
      <c r="G34" s="274">
        <f t="shared" si="0"/>
        <v>0</v>
      </c>
      <c r="H34" s="274">
        <f t="shared" si="0"/>
        <v>0</v>
      </c>
      <c r="I34" s="274">
        <f>+I69+I70+I82+I138</f>
        <v>0</v>
      </c>
      <c r="J34" s="274">
        <f t="shared" si="0"/>
        <v>0</v>
      </c>
      <c r="K34" s="274">
        <f t="shared" si="0"/>
        <v>0</v>
      </c>
      <c r="L34" s="274">
        <f t="shared" si="0"/>
        <v>0</v>
      </c>
      <c r="M34" s="274">
        <f>+M69+M70+M82+M138</f>
        <v>0</v>
      </c>
      <c r="N34" s="274">
        <f t="shared" si="0"/>
        <v>0</v>
      </c>
      <c r="O34" s="274">
        <f t="shared" si="0"/>
        <v>0</v>
      </c>
      <c r="P34" s="274">
        <f t="shared" si="0"/>
        <v>0</v>
      </c>
      <c r="Q34" s="275">
        <f t="shared" si="0"/>
        <v>0</v>
      </c>
      <c r="R34" s="276">
        <f>+Q146-Q34</f>
        <v>0</v>
      </c>
      <c r="S34" s="277"/>
      <c r="T34" s="278" t="s">
        <v>310</v>
      </c>
      <c r="U34" s="260" t="s">
        <v>608</v>
      </c>
      <c r="V34" s="260" t="s">
        <v>608</v>
      </c>
      <c r="W34" s="260" t="s">
        <v>608</v>
      </c>
      <c r="X34" s="260" t="s">
        <v>608</v>
      </c>
      <c r="Y34" s="260" t="s">
        <v>608</v>
      </c>
      <c r="Z34" s="260" t="s">
        <v>608</v>
      </c>
      <c r="AA34" s="260" t="s">
        <v>608</v>
      </c>
      <c r="AB34" s="260" t="s">
        <v>608</v>
      </c>
      <c r="AC34" s="260" t="s">
        <v>608</v>
      </c>
      <c r="AD34" s="260" t="s">
        <v>608</v>
      </c>
      <c r="AE34" s="260" t="s">
        <v>608</v>
      </c>
      <c r="AF34" s="260" t="s">
        <v>608</v>
      </c>
      <c r="AG34" s="645">
        <f>+AG69+AG70+AG82+AG138</f>
        <v>0</v>
      </c>
      <c r="AH34" s="169">
        <f>+AH69+AH70+AH82+AH138</f>
        <v>0</v>
      </c>
      <c r="AI34" s="169">
        <f t="shared" ref="AI34:AO34" si="1">+AI69+AI70+AI82+AI138</f>
        <v>0</v>
      </c>
      <c r="AJ34" s="169">
        <f t="shared" si="1"/>
        <v>0</v>
      </c>
      <c r="AK34" s="169">
        <f t="shared" si="1"/>
        <v>0</v>
      </c>
      <c r="AL34" s="169">
        <f t="shared" si="1"/>
        <v>0</v>
      </c>
      <c r="AM34" s="169">
        <f t="shared" si="1"/>
        <v>0</v>
      </c>
      <c r="AN34" s="169">
        <f t="shared" si="1"/>
        <v>0</v>
      </c>
      <c r="AO34" s="169">
        <f t="shared" si="1"/>
        <v>0</v>
      </c>
      <c r="AP34" s="169">
        <f>+AP69+AP70+AP82+AP138</f>
        <v>0</v>
      </c>
      <c r="AQ34" s="169">
        <f>+AQ69+AQ70+AQ82+AQ138</f>
        <v>0</v>
      </c>
      <c r="AR34" s="169">
        <f>+AR69+AR70+AR82+AR138</f>
        <v>0</v>
      </c>
      <c r="AS34" s="261">
        <f>+AS69+AS70+AS82+AS138</f>
        <v>0</v>
      </c>
    </row>
    <row r="35" spans="2:45" x14ac:dyDescent="0.2">
      <c r="B35" s="182" t="s">
        <v>0</v>
      </c>
      <c r="C35" s="131" t="s">
        <v>606</v>
      </c>
      <c r="D35" s="132"/>
      <c r="E35" s="279">
        <f>+E40</f>
        <v>0</v>
      </c>
      <c r="F35" s="279">
        <f t="shared" ref="F35:Q35" si="2">+F40</f>
        <v>0</v>
      </c>
      <c r="G35" s="279">
        <f t="shared" si="2"/>
        <v>0</v>
      </c>
      <c r="H35" s="279">
        <f t="shared" si="2"/>
        <v>0</v>
      </c>
      <c r="I35" s="279">
        <f>+I40</f>
        <v>0</v>
      </c>
      <c r="J35" s="279">
        <f t="shared" si="2"/>
        <v>0</v>
      </c>
      <c r="K35" s="279">
        <f t="shared" si="2"/>
        <v>0</v>
      </c>
      <c r="L35" s="279">
        <f t="shared" si="2"/>
        <v>0</v>
      </c>
      <c r="M35" s="279">
        <f>+M40</f>
        <v>0</v>
      </c>
      <c r="N35" s="279">
        <f t="shared" si="2"/>
        <v>0</v>
      </c>
      <c r="O35" s="279">
        <f t="shared" si="2"/>
        <v>0</v>
      </c>
      <c r="P35" s="279">
        <f t="shared" si="2"/>
        <v>0</v>
      </c>
      <c r="Q35" s="280">
        <f t="shared" si="2"/>
        <v>0</v>
      </c>
      <c r="R35" s="135"/>
      <c r="S35" s="182" t="s">
        <v>0</v>
      </c>
      <c r="T35" s="131" t="s">
        <v>606</v>
      </c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649"/>
      <c r="AG35" s="645">
        <f t="shared" ref="AG35:AL35" si="3">+AG38+AG39+AG40+AG43</f>
        <v>0</v>
      </c>
      <c r="AH35" s="645">
        <f t="shared" si="3"/>
        <v>0</v>
      </c>
      <c r="AI35" s="645">
        <f t="shared" si="3"/>
        <v>0</v>
      </c>
      <c r="AJ35" s="645">
        <f t="shared" si="3"/>
        <v>0</v>
      </c>
      <c r="AK35" s="645">
        <f t="shared" si="3"/>
        <v>0</v>
      </c>
      <c r="AL35" s="645">
        <f t="shared" si="3"/>
        <v>0</v>
      </c>
      <c r="AM35" s="645">
        <f t="shared" ref="AM35:AQ35" si="4">+AM38+AM39+AM40+AM43</f>
        <v>0</v>
      </c>
      <c r="AN35" s="645">
        <f t="shared" si="4"/>
        <v>0</v>
      </c>
      <c r="AO35" s="645">
        <f t="shared" si="4"/>
        <v>0</v>
      </c>
      <c r="AP35" s="645">
        <f t="shared" si="4"/>
        <v>0</v>
      </c>
      <c r="AQ35" s="645">
        <f t="shared" si="4"/>
        <v>0</v>
      </c>
      <c r="AR35" s="645">
        <f>+AR38+AR39+AR40+AR43</f>
        <v>0</v>
      </c>
      <c r="AS35" s="261">
        <f>+AS38+AS39+AS40+AS43</f>
        <v>0</v>
      </c>
    </row>
    <row r="36" spans="2:45" x14ac:dyDescent="0.2">
      <c r="B36" s="170" t="s">
        <v>26</v>
      </c>
      <c r="C36" s="142" t="s">
        <v>232</v>
      </c>
      <c r="D36" s="184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2"/>
      <c r="R36" s="135"/>
      <c r="S36" s="170" t="s">
        <v>26</v>
      </c>
      <c r="T36" s="142" t="s">
        <v>232</v>
      </c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650"/>
      <c r="AG36" s="6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262"/>
    </row>
    <row r="37" spans="2:45" x14ac:dyDescent="0.2">
      <c r="B37" s="173" t="s">
        <v>27</v>
      </c>
      <c r="C37" s="474" t="s">
        <v>440</v>
      </c>
      <c r="D37" s="143" t="s">
        <v>223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7"/>
      <c r="R37" s="135"/>
      <c r="S37" s="173" t="s">
        <v>27</v>
      </c>
      <c r="T37" s="474" t="s">
        <v>440</v>
      </c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651"/>
      <c r="AG37" s="627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262"/>
    </row>
    <row r="38" spans="2:45" x14ac:dyDescent="0.2">
      <c r="B38" s="145" t="s">
        <v>226</v>
      </c>
      <c r="C38" s="264" t="s">
        <v>441</v>
      </c>
      <c r="D38" s="150" t="s">
        <v>223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2">
        <f t="shared" ref="Q38:Q46" si="5">SUM(E38:P38)</f>
        <v>0</v>
      </c>
      <c r="R38" s="135"/>
      <c r="S38" s="145" t="s">
        <v>226</v>
      </c>
      <c r="T38" s="264" t="s">
        <v>441</v>
      </c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652"/>
      <c r="AG38" s="628">
        <f>+E38*U38</f>
        <v>0</v>
      </c>
      <c r="AH38" s="128">
        <f t="shared" ref="AH38:AR39" si="6">+F38*V38</f>
        <v>0</v>
      </c>
      <c r="AI38" s="128">
        <f t="shared" si="6"/>
        <v>0</v>
      </c>
      <c r="AJ38" s="128">
        <f t="shared" si="6"/>
        <v>0</v>
      </c>
      <c r="AK38" s="128">
        <f t="shared" si="6"/>
        <v>0</v>
      </c>
      <c r="AL38" s="128">
        <f t="shared" si="6"/>
        <v>0</v>
      </c>
      <c r="AM38" s="128">
        <f t="shared" si="6"/>
        <v>0</v>
      </c>
      <c r="AN38" s="128">
        <f t="shared" si="6"/>
        <v>0</v>
      </c>
      <c r="AO38" s="128">
        <f t="shared" si="6"/>
        <v>0</v>
      </c>
      <c r="AP38" s="128">
        <f t="shared" si="6"/>
        <v>0</v>
      </c>
      <c r="AQ38" s="128">
        <f t="shared" si="6"/>
        <v>0</v>
      </c>
      <c r="AR38" s="128">
        <f t="shared" si="6"/>
        <v>0</v>
      </c>
      <c r="AS38" s="262">
        <f t="shared" ref="AS38:AS45" si="7">SUM(AG38:AR38)</f>
        <v>0</v>
      </c>
    </row>
    <row r="39" spans="2:45" x14ac:dyDescent="0.2">
      <c r="B39" s="145" t="s">
        <v>227</v>
      </c>
      <c r="C39" s="264" t="s">
        <v>236</v>
      </c>
      <c r="D39" s="150" t="s">
        <v>223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2">
        <f t="shared" si="5"/>
        <v>0</v>
      </c>
      <c r="R39" s="135"/>
      <c r="S39" s="145" t="s">
        <v>227</v>
      </c>
      <c r="T39" s="264" t="s">
        <v>236</v>
      </c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652"/>
      <c r="AG39" s="628">
        <f>+E39*U39</f>
        <v>0</v>
      </c>
      <c r="AH39" s="128">
        <f t="shared" si="6"/>
        <v>0</v>
      </c>
      <c r="AI39" s="128">
        <f t="shared" si="6"/>
        <v>0</v>
      </c>
      <c r="AJ39" s="128">
        <f t="shared" si="6"/>
        <v>0</v>
      </c>
      <c r="AK39" s="128">
        <f t="shared" si="6"/>
        <v>0</v>
      </c>
      <c r="AL39" s="128">
        <f t="shared" si="6"/>
        <v>0</v>
      </c>
      <c r="AM39" s="128">
        <f t="shared" si="6"/>
        <v>0</v>
      </c>
      <c r="AN39" s="128">
        <f t="shared" si="6"/>
        <v>0</v>
      </c>
      <c r="AO39" s="128">
        <f t="shared" si="6"/>
        <v>0</v>
      </c>
      <c r="AP39" s="128">
        <f t="shared" si="6"/>
        <v>0</v>
      </c>
      <c r="AQ39" s="128">
        <f t="shared" si="6"/>
        <v>0</v>
      </c>
      <c r="AR39" s="128">
        <f t="shared" si="6"/>
        <v>0</v>
      </c>
      <c r="AS39" s="262">
        <f t="shared" si="7"/>
        <v>0</v>
      </c>
    </row>
    <row r="40" spans="2:45" x14ac:dyDescent="0.2">
      <c r="B40" s="145" t="s">
        <v>28</v>
      </c>
      <c r="C40" s="149" t="s">
        <v>224</v>
      </c>
      <c r="D40" s="150" t="s">
        <v>225</v>
      </c>
      <c r="E40" s="128">
        <f>E41+E42</f>
        <v>0</v>
      </c>
      <c r="F40" s="128">
        <f t="shared" ref="F40:P40" si="8">F41+F42</f>
        <v>0</v>
      </c>
      <c r="G40" s="128">
        <f t="shared" si="8"/>
        <v>0</v>
      </c>
      <c r="H40" s="128">
        <f t="shared" si="8"/>
        <v>0</v>
      </c>
      <c r="I40" s="128">
        <f t="shared" si="8"/>
        <v>0</v>
      </c>
      <c r="J40" s="128">
        <f t="shared" si="8"/>
        <v>0</v>
      </c>
      <c r="K40" s="128">
        <f t="shared" si="8"/>
        <v>0</v>
      </c>
      <c r="L40" s="128">
        <f t="shared" si="8"/>
        <v>0</v>
      </c>
      <c r="M40" s="128">
        <f t="shared" si="8"/>
        <v>0</v>
      </c>
      <c r="N40" s="128">
        <f t="shared" si="8"/>
        <v>0</v>
      </c>
      <c r="O40" s="128">
        <f t="shared" si="8"/>
        <v>0</v>
      </c>
      <c r="P40" s="128">
        <f t="shared" si="8"/>
        <v>0</v>
      </c>
      <c r="Q40" s="153">
        <f t="shared" si="5"/>
        <v>0</v>
      </c>
      <c r="R40" s="135"/>
      <c r="S40" s="145" t="s">
        <v>28</v>
      </c>
      <c r="T40" s="149" t="s">
        <v>224</v>
      </c>
      <c r="U40" s="393"/>
      <c r="V40" s="393"/>
      <c r="W40" s="393"/>
      <c r="X40" s="393"/>
      <c r="Y40" s="393"/>
      <c r="Z40" s="393"/>
      <c r="AA40" s="393"/>
      <c r="AB40" s="393"/>
      <c r="AC40" s="393"/>
      <c r="AD40" s="393"/>
      <c r="AE40" s="393"/>
      <c r="AF40" s="651"/>
      <c r="AG40" s="628">
        <f>+AG41+AG42</f>
        <v>0</v>
      </c>
      <c r="AH40" s="128">
        <f>+AH41+AH42</f>
        <v>0</v>
      </c>
      <c r="AI40" s="128">
        <f t="shared" ref="AI40:AO40" si="9">+AI41+AI42</f>
        <v>0</v>
      </c>
      <c r="AJ40" s="128">
        <f t="shared" si="9"/>
        <v>0</v>
      </c>
      <c r="AK40" s="128">
        <f t="shared" si="9"/>
        <v>0</v>
      </c>
      <c r="AL40" s="128">
        <f t="shared" si="9"/>
        <v>0</v>
      </c>
      <c r="AM40" s="128">
        <f t="shared" si="9"/>
        <v>0</v>
      </c>
      <c r="AN40" s="128">
        <f t="shared" si="9"/>
        <v>0</v>
      </c>
      <c r="AO40" s="128">
        <f t="shared" si="9"/>
        <v>0</v>
      </c>
      <c r="AP40" s="128">
        <f>+AP41+AP42</f>
        <v>0</v>
      </c>
      <c r="AQ40" s="128">
        <f>+AQ41+AQ42</f>
        <v>0</v>
      </c>
      <c r="AR40" s="128">
        <f>+AR41+AR42</f>
        <v>0</v>
      </c>
      <c r="AS40" s="262">
        <f t="shared" si="7"/>
        <v>0</v>
      </c>
    </row>
    <row r="41" spans="2:45" x14ac:dyDescent="0.2">
      <c r="B41" s="145" t="s">
        <v>89</v>
      </c>
      <c r="C41" s="154" t="s">
        <v>238</v>
      </c>
      <c r="D41" s="150" t="s">
        <v>225</v>
      </c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53">
        <f t="shared" si="5"/>
        <v>0</v>
      </c>
      <c r="R41" s="135"/>
      <c r="S41" s="145" t="s">
        <v>89</v>
      </c>
      <c r="T41" s="154" t="s">
        <v>238</v>
      </c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652"/>
      <c r="AG41" s="628">
        <f>+E41*U41</f>
        <v>0</v>
      </c>
      <c r="AH41" s="128">
        <f t="shared" ref="AH41:AR42" si="10">+F41*V41</f>
        <v>0</v>
      </c>
      <c r="AI41" s="128">
        <f t="shared" si="10"/>
        <v>0</v>
      </c>
      <c r="AJ41" s="128">
        <f t="shared" si="10"/>
        <v>0</v>
      </c>
      <c r="AK41" s="128">
        <f t="shared" si="10"/>
        <v>0</v>
      </c>
      <c r="AL41" s="128">
        <f t="shared" si="10"/>
        <v>0</v>
      </c>
      <c r="AM41" s="128">
        <f t="shared" si="10"/>
        <v>0</v>
      </c>
      <c r="AN41" s="128">
        <f t="shared" si="10"/>
        <v>0</v>
      </c>
      <c r="AO41" s="128">
        <f t="shared" si="10"/>
        <v>0</v>
      </c>
      <c r="AP41" s="128">
        <f t="shared" si="10"/>
        <v>0</v>
      </c>
      <c r="AQ41" s="128">
        <f t="shared" si="10"/>
        <v>0</v>
      </c>
      <c r="AR41" s="128">
        <f t="shared" si="10"/>
        <v>0</v>
      </c>
      <c r="AS41" s="262">
        <f t="shared" si="7"/>
        <v>0</v>
      </c>
    </row>
    <row r="42" spans="2:45" x14ac:dyDescent="0.2">
      <c r="B42" s="145" t="s">
        <v>91</v>
      </c>
      <c r="C42" s="154" t="s">
        <v>240</v>
      </c>
      <c r="D42" s="150" t="s">
        <v>225</v>
      </c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53">
        <f t="shared" si="5"/>
        <v>0</v>
      </c>
      <c r="R42" s="135"/>
      <c r="S42" s="145" t="s">
        <v>91</v>
      </c>
      <c r="T42" s="154" t="s">
        <v>240</v>
      </c>
      <c r="U42" s="392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652"/>
      <c r="AG42" s="628">
        <f>+E42*U42</f>
        <v>0</v>
      </c>
      <c r="AH42" s="128">
        <f t="shared" si="10"/>
        <v>0</v>
      </c>
      <c r="AI42" s="128">
        <f t="shared" si="10"/>
        <v>0</v>
      </c>
      <c r="AJ42" s="128">
        <f t="shared" si="10"/>
        <v>0</v>
      </c>
      <c r="AK42" s="128">
        <f t="shared" si="10"/>
        <v>0</v>
      </c>
      <c r="AL42" s="128">
        <f t="shared" si="10"/>
        <v>0</v>
      </c>
      <c r="AM42" s="128">
        <f t="shared" si="10"/>
        <v>0</v>
      </c>
      <c r="AN42" s="128">
        <f t="shared" si="10"/>
        <v>0</v>
      </c>
      <c r="AO42" s="128">
        <f t="shared" si="10"/>
        <v>0</v>
      </c>
      <c r="AP42" s="128">
        <f t="shared" si="10"/>
        <v>0</v>
      </c>
      <c r="AQ42" s="128">
        <f t="shared" si="10"/>
        <v>0</v>
      </c>
      <c r="AR42" s="128">
        <f t="shared" si="10"/>
        <v>0</v>
      </c>
      <c r="AS42" s="262">
        <f t="shared" si="7"/>
        <v>0</v>
      </c>
    </row>
    <row r="43" spans="2:45" x14ac:dyDescent="0.2">
      <c r="B43" s="158" t="s">
        <v>294</v>
      </c>
      <c r="C43" s="155" t="s">
        <v>228</v>
      </c>
      <c r="D43" s="180" t="s">
        <v>229</v>
      </c>
      <c r="E43" s="128">
        <f>E44+E45</f>
        <v>0</v>
      </c>
      <c r="F43" s="128">
        <f t="shared" ref="F43:P43" si="11">F44+F45</f>
        <v>0</v>
      </c>
      <c r="G43" s="128">
        <f t="shared" si="11"/>
        <v>0</v>
      </c>
      <c r="H43" s="128">
        <f t="shared" si="11"/>
        <v>0</v>
      </c>
      <c r="I43" s="128">
        <f t="shared" si="11"/>
        <v>0</v>
      </c>
      <c r="J43" s="128">
        <f t="shared" si="11"/>
        <v>0</v>
      </c>
      <c r="K43" s="128">
        <f t="shared" si="11"/>
        <v>0</v>
      </c>
      <c r="L43" s="128">
        <f t="shared" si="11"/>
        <v>0</v>
      </c>
      <c r="M43" s="128">
        <f t="shared" si="11"/>
        <v>0</v>
      </c>
      <c r="N43" s="128">
        <f t="shared" si="11"/>
        <v>0</v>
      </c>
      <c r="O43" s="128">
        <f t="shared" si="11"/>
        <v>0</v>
      </c>
      <c r="P43" s="128">
        <f t="shared" si="11"/>
        <v>0</v>
      </c>
      <c r="Q43" s="153">
        <f t="shared" si="5"/>
        <v>0</v>
      </c>
      <c r="R43" s="135"/>
      <c r="S43" s="158" t="s">
        <v>294</v>
      </c>
      <c r="T43" s="155" t="s">
        <v>228</v>
      </c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F43" s="651"/>
      <c r="AG43" s="629">
        <f>+AG44+AG45</f>
        <v>0</v>
      </c>
      <c r="AH43" s="156">
        <f>+AH44+AH45</f>
        <v>0</v>
      </c>
      <c r="AI43" s="156">
        <f t="shared" ref="AI43:AO43" si="12">+AI44+AI45</f>
        <v>0</v>
      </c>
      <c r="AJ43" s="156">
        <f t="shared" si="12"/>
        <v>0</v>
      </c>
      <c r="AK43" s="156">
        <f t="shared" si="12"/>
        <v>0</v>
      </c>
      <c r="AL43" s="156">
        <f t="shared" si="12"/>
        <v>0</v>
      </c>
      <c r="AM43" s="156">
        <f t="shared" si="12"/>
        <v>0</v>
      </c>
      <c r="AN43" s="156">
        <f t="shared" si="12"/>
        <v>0</v>
      </c>
      <c r="AO43" s="156">
        <f t="shared" si="12"/>
        <v>0</v>
      </c>
      <c r="AP43" s="156">
        <f>+AP44+AP45</f>
        <v>0</v>
      </c>
      <c r="AQ43" s="156">
        <f>+AQ44+AQ45</f>
        <v>0</v>
      </c>
      <c r="AR43" s="156">
        <f>+AR44+AR45</f>
        <v>0</v>
      </c>
      <c r="AS43" s="262">
        <f t="shared" si="7"/>
        <v>0</v>
      </c>
    </row>
    <row r="44" spans="2:45" x14ac:dyDescent="0.2">
      <c r="B44" s="158" t="s">
        <v>295</v>
      </c>
      <c r="C44" s="155" t="s">
        <v>242</v>
      </c>
      <c r="D44" s="180" t="s">
        <v>229</v>
      </c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3">
        <f t="shared" si="5"/>
        <v>0</v>
      </c>
      <c r="R44" s="135"/>
      <c r="S44" s="158" t="s">
        <v>295</v>
      </c>
      <c r="T44" s="155" t="s">
        <v>242</v>
      </c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652"/>
      <c r="AG44" s="628">
        <f>+E44*U44</f>
        <v>0</v>
      </c>
      <c r="AH44" s="128">
        <f t="shared" ref="AH44:AR45" si="13">+F44*V44</f>
        <v>0</v>
      </c>
      <c r="AI44" s="128">
        <f t="shared" si="13"/>
        <v>0</v>
      </c>
      <c r="AJ44" s="128">
        <f t="shared" si="13"/>
        <v>0</v>
      </c>
      <c r="AK44" s="128">
        <f t="shared" si="13"/>
        <v>0</v>
      </c>
      <c r="AL44" s="128">
        <f t="shared" si="13"/>
        <v>0</v>
      </c>
      <c r="AM44" s="128">
        <f t="shared" si="13"/>
        <v>0</v>
      </c>
      <c r="AN44" s="128">
        <f t="shared" si="13"/>
        <v>0</v>
      </c>
      <c r="AO44" s="128">
        <f t="shared" si="13"/>
        <v>0</v>
      </c>
      <c r="AP44" s="128">
        <f t="shared" si="13"/>
        <v>0</v>
      </c>
      <c r="AQ44" s="128">
        <f t="shared" si="13"/>
        <v>0</v>
      </c>
      <c r="AR44" s="128">
        <f t="shared" si="13"/>
        <v>0</v>
      </c>
      <c r="AS44" s="262">
        <f t="shared" si="7"/>
        <v>0</v>
      </c>
    </row>
    <row r="45" spans="2:45" x14ac:dyDescent="0.2">
      <c r="B45" s="158" t="s">
        <v>296</v>
      </c>
      <c r="C45" s="282" t="s">
        <v>244</v>
      </c>
      <c r="D45" s="180" t="s">
        <v>229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81">
        <f t="shared" si="5"/>
        <v>0</v>
      </c>
      <c r="R45" s="135"/>
      <c r="S45" s="158" t="s">
        <v>296</v>
      </c>
      <c r="T45" s="282" t="s">
        <v>244</v>
      </c>
      <c r="U45" s="395"/>
      <c r="V45" s="395"/>
      <c r="W45" s="395"/>
      <c r="X45" s="395"/>
      <c r="Y45" s="395"/>
      <c r="Z45" s="395"/>
      <c r="AA45" s="395"/>
      <c r="AB45" s="395"/>
      <c r="AC45" s="395"/>
      <c r="AD45" s="395"/>
      <c r="AE45" s="395"/>
      <c r="AF45" s="653"/>
      <c r="AG45" s="628">
        <f>+E45*U45</f>
        <v>0</v>
      </c>
      <c r="AH45" s="128">
        <f t="shared" si="13"/>
        <v>0</v>
      </c>
      <c r="AI45" s="128">
        <f t="shared" si="13"/>
        <v>0</v>
      </c>
      <c r="AJ45" s="128">
        <f t="shared" si="13"/>
        <v>0</v>
      </c>
      <c r="AK45" s="128">
        <f t="shared" si="13"/>
        <v>0</v>
      </c>
      <c r="AL45" s="128">
        <f t="shared" si="13"/>
        <v>0</v>
      </c>
      <c r="AM45" s="128">
        <f t="shared" si="13"/>
        <v>0</v>
      </c>
      <c r="AN45" s="128">
        <f t="shared" si="13"/>
        <v>0</v>
      </c>
      <c r="AO45" s="128">
        <f t="shared" si="13"/>
        <v>0</v>
      </c>
      <c r="AP45" s="128">
        <f t="shared" si="13"/>
        <v>0</v>
      </c>
      <c r="AQ45" s="128">
        <f t="shared" si="13"/>
        <v>0</v>
      </c>
      <c r="AR45" s="128">
        <f t="shared" si="13"/>
        <v>0</v>
      </c>
      <c r="AS45" s="262">
        <f t="shared" si="7"/>
        <v>0</v>
      </c>
    </row>
    <row r="46" spans="2:45" x14ac:dyDescent="0.2">
      <c r="B46" s="130"/>
      <c r="C46" s="131" t="s">
        <v>230</v>
      </c>
      <c r="D46" s="132" t="s">
        <v>225</v>
      </c>
      <c r="E46" s="133">
        <f t="shared" ref="E46:P46" si="14">E52+E63</f>
        <v>0</v>
      </c>
      <c r="F46" s="133">
        <f t="shared" si="14"/>
        <v>0</v>
      </c>
      <c r="G46" s="133">
        <f t="shared" si="14"/>
        <v>0</v>
      </c>
      <c r="H46" s="133">
        <f t="shared" si="14"/>
        <v>0</v>
      </c>
      <c r="I46" s="133">
        <f t="shared" si="14"/>
        <v>0</v>
      </c>
      <c r="J46" s="133">
        <f t="shared" si="14"/>
        <v>0</v>
      </c>
      <c r="K46" s="133">
        <f t="shared" si="14"/>
        <v>0</v>
      </c>
      <c r="L46" s="133">
        <f t="shared" si="14"/>
        <v>0</v>
      </c>
      <c r="M46" s="133">
        <f t="shared" si="14"/>
        <v>0</v>
      </c>
      <c r="N46" s="133">
        <f t="shared" si="14"/>
        <v>0</v>
      </c>
      <c r="O46" s="133">
        <f t="shared" si="14"/>
        <v>0</v>
      </c>
      <c r="P46" s="133">
        <f t="shared" si="14"/>
        <v>0</v>
      </c>
      <c r="Q46" s="134">
        <f t="shared" si="5"/>
        <v>0</v>
      </c>
      <c r="R46" s="135"/>
      <c r="S46" s="130"/>
      <c r="T46" s="131" t="s">
        <v>230</v>
      </c>
      <c r="U46" s="233"/>
      <c r="V46" s="562"/>
      <c r="W46" s="562"/>
      <c r="X46" s="562"/>
      <c r="Y46" s="562"/>
      <c r="Z46" s="562"/>
      <c r="AA46" s="562"/>
      <c r="AB46" s="562"/>
      <c r="AC46" s="562"/>
      <c r="AD46" s="562"/>
      <c r="AE46" s="562"/>
      <c r="AF46" s="654"/>
      <c r="AG46" s="646">
        <f>+AG47+AG58</f>
        <v>0</v>
      </c>
      <c r="AH46" s="136">
        <f>+AH47+AH58</f>
        <v>0</v>
      </c>
      <c r="AI46" s="136">
        <f t="shared" ref="AI46:AO46" si="15">+AI47+AI58</f>
        <v>0</v>
      </c>
      <c r="AJ46" s="136">
        <f t="shared" si="15"/>
        <v>0</v>
      </c>
      <c r="AK46" s="136">
        <f t="shared" si="15"/>
        <v>0</v>
      </c>
      <c r="AL46" s="136">
        <f t="shared" si="15"/>
        <v>0</v>
      </c>
      <c r="AM46" s="136">
        <f t="shared" si="15"/>
        <v>0</v>
      </c>
      <c r="AN46" s="136">
        <f t="shared" si="15"/>
        <v>0</v>
      </c>
      <c r="AO46" s="136">
        <f t="shared" si="15"/>
        <v>0</v>
      </c>
      <c r="AP46" s="136">
        <f>+AP47+AP58</f>
        <v>0</v>
      </c>
      <c r="AQ46" s="136">
        <f>+AQ47+AQ58</f>
        <v>0</v>
      </c>
      <c r="AR46" s="136">
        <f>+AR47+AR58</f>
        <v>0</v>
      </c>
      <c r="AS46" s="283">
        <f>+AS47+AS58</f>
        <v>0</v>
      </c>
    </row>
    <row r="47" spans="2:45" x14ac:dyDescent="0.2">
      <c r="B47" s="137" t="s">
        <v>1</v>
      </c>
      <c r="C47" s="138" t="s">
        <v>231</v>
      </c>
      <c r="D47" s="139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40"/>
      <c r="R47" s="135"/>
      <c r="S47" s="137" t="s">
        <v>1</v>
      </c>
      <c r="T47" s="138" t="s">
        <v>231</v>
      </c>
      <c r="U47" s="233"/>
      <c r="V47" s="562"/>
      <c r="W47" s="562"/>
      <c r="X47" s="562"/>
      <c r="Y47" s="562"/>
      <c r="Z47" s="562"/>
      <c r="AA47" s="562"/>
      <c r="AB47" s="562"/>
      <c r="AC47" s="562"/>
      <c r="AD47" s="562"/>
      <c r="AE47" s="562"/>
      <c r="AF47" s="654"/>
      <c r="AG47" s="645">
        <f t="shared" ref="AG47:AL47" si="16">+AG50+AG51+AG52+AG55</f>
        <v>0</v>
      </c>
      <c r="AH47" s="645">
        <f t="shared" si="16"/>
        <v>0</v>
      </c>
      <c r="AI47" s="645">
        <f t="shared" si="16"/>
        <v>0</v>
      </c>
      <c r="AJ47" s="645">
        <f t="shared" si="16"/>
        <v>0</v>
      </c>
      <c r="AK47" s="645">
        <f t="shared" si="16"/>
        <v>0</v>
      </c>
      <c r="AL47" s="645">
        <f t="shared" si="16"/>
        <v>0</v>
      </c>
      <c r="AM47" s="645">
        <f t="shared" ref="AM47:AQ47" si="17">+AM50+AM51+AM52+AM55</f>
        <v>0</v>
      </c>
      <c r="AN47" s="645">
        <f t="shared" si="17"/>
        <v>0</v>
      </c>
      <c r="AO47" s="645">
        <f t="shared" si="17"/>
        <v>0</v>
      </c>
      <c r="AP47" s="645">
        <f t="shared" si="17"/>
        <v>0</v>
      </c>
      <c r="AQ47" s="645">
        <f t="shared" si="17"/>
        <v>0</v>
      </c>
      <c r="AR47" s="645">
        <f>+AR50+AR51+AR52+AR55</f>
        <v>0</v>
      </c>
      <c r="AS47" s="261">
        <f>+AS50+AS51+AS52+AS55</f>
        <v>0</v>
      </c>
    </row>
    <row r="48" spans="2:45" x14ac:dyDescent="0.2">
      <c r="B48" s="141" t="s">
        <v>29</v>
      </c>
      <c r="C48" s="142" t="s">
        <v>232</v>
      </c>
      <c r="D48" s="143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44"/>
      <c r="R48" s="135"/>
      <c r="S48" s="141" t="s">
        <v>29</v>
      </c>
      <c r="T48" s="142" t="s">
        <v>232</v>
      </c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650"/>
      <c r="AG48" s="6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262"/>
    </row>
    <row r="49" spans="2:45" x14ac:dyDescent="0.2">
      <c r="B49" s="145" t="s">
        <v>30</v>
      </c>
      <c r="C49" s="474" t="s">
        <v>440</v>
      </c>
      <c r="D49" s="143" t="s">
        <v>223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7"/>
      <c r="R49" s="135"/>
      <c r="S49" s="145" t="s">
        <v>30</v>
      </c>
      <c r="T49" s="474" t="s">
        <v>440</v>
      </c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651"/>
      <c r="AG49" s="627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262"/>
    </row>
    <row r="50" spans="2:45" x14ac:dyDescent="0.2">
      <c r="B50" s="145" t="s">
        <v>233</v>
      </c>
      <c r="C50" s="264" t="s">
        <v>441</v>
      </c>
      <c r="D50" s="150" t="s">
        <v>223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2">
        <f t="shared" ref="Q50:Q57" si="18">SUM(E50:P50)</f>
        <v>0</v>
      </c>
      <c r="R50" s="135"/>
      <c r="S50" s="145" t="s">
        <v>233</v>
      </c>
      <c r="T50" s="264" t="s">
        <v>441</v>
      </c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652"/>
      <c r="AG50" s="628">
        <f>+E50*U50</f>
        <v>0</v>
      </c>
      <c r="AH50" s="128">
        <f t="shared" ref="AH50:AH51" si="19">+F50*V50</f>
        <v>0</v>
      </c>
      <c r="AI50" s="128">
        <f t="shared" ref="AI50:AI51" si="20">+G50*W50</f>
        <v>0</v>
      </c>
      <c r="AJ50" s="128">
        <f t="shared" ref="AJ50:AJ51" si="21">+H50*X50</f>
        <v>0</v>
      </c>
      <c r="AK50" s="128">
        <f t="shared" ref="AK50:AK51" si="22">+I50*Y50</f>
        <v>0</v>
      </c>
      <c r="AL50" s="128">
        <f t="shared" ref="AL50:AL51" si="23">+J50*Z50</f>
        <v>0</v>
      </c>
      <c r="AM50" s="128">
        <f t="shared" ref="AM50:AM51" si="24">+K50*AA50</f>
        <v>0</v>
      </c>
      <c r="AN50" s="128">
        <f t="shared" ref="AN50:AN51" si="25">+L50*AB50</f>
        <v>0</v>
      </c>
      <c r="AO50" s="128">
        <f t="shared" ref="AO50:AO51" si="26">+M50*AC50</f>
        <v>0</v>
      </c>
      <c r="AP50" s="128">
        <f t="shared" ref="AP50:AP51" si="27">+N50*AD50</f>
        <v>0</v>
      </c>
      <c r="AQ50" s="128">
        <f t="shared" ref="AQ50:AQ51" si="28">+O50*AE50</f>
        <v>0</v>
      </c>
      <c r="AR50" s="128">
        <f t="shared" ref="AR50:AR51" si="29">+P50*AF50</f>
        <v>0</v>
      </c>
      <c r="AS50" s="262">
        <f t="shared" ref="AS50:AS57" si="30">SUM(AG50:AR50)</f>
        <v>0</v>
      </c>
    </row>
    <row r="51" spans="2:45" x14ac:dyDescent="0.2">
      <c r="B51" s="145" t="s">
        <v>235</v>
      </c>
      <c r="C51" s="264" t="s">
        <v>236</v>
      </c>
      <c r="D51" s="150" t="s">
        <v>223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2">
        <f t="shared" si="18"/>
        <v>0</v>
      </c>
      <c r="R51" s="135"/>
      <c r="S51" s="145" t="s">
        <v>235</v>
      </c>
      <c r="T51" s="264" t="s">
        <v>236</v>
      </c>
      <c r="U51" s="392"/>
      <c r="V51" s="392"/>
      <c r="W51" s="392"/>
      <c r="X51" s="392"/>
      <c r="Y51" s="392"/>
      <c r="Z51" s="392"/>
      <c r="AA51" s="392"/>
      <c r="AB51" s="392"/>
      <c r="AC51" s="392"/>
      <c r="AD51" s="392"/>
      <c r="AE51" s="392"/>
      <c r="AF51" s="652"/>
      <c r="AG51" s="628">
        <f>+E51*U51</f>
        <v>0</v>
      </c>
      <c r="AH51" s="128">
        <f t="shared" si="19"/>
        <v>0</v>
      </c>
      <c r="AI51" s="128">
        <f t="shared" si="20"/>
        <v>0</v>
      </c>
      <c r="AJ51" s="128">
        <f t="shared" si="21"/>
        <v>0</v>
      </c>
      <c r="AK51" s="128">
        <f t="shared" si="22"/>
        <v>0</v>
      </c>
      <c r="AL51" s="128">
        <f t="shared" si="23"/>
        <v>0</v>
      </c>
      <c r="AM51" s="128">
        <f t="shared" si="24"/>
        <v>0</v>
      </c>
      <c r="AN51" s="128">
        <f t="shared" si="25"/>
        <v>0</v>
      </c>
      <c r="AO51" s="128">
        <f t="shared" si="26"/>
        <v>0</v>
      </c>
      <c r="AP51" s="128">
        <f t="shared" si="27"/>
        <v>0</v>
      </c>
      <c r="AQ51" s="128">
        <f t="shared" si="28"/>
        <v>0</v>
      </c>
      <c r="AR51" s="128">
        <f t="shared" si="29"/>
        <v>0</v>
      </c>
      <c r="AS51" s="262">
        <f t="shared" si="30"/>
        <v>0</v>
      </c>
    </row>
    <row r="52" spans="2:45" x14ac:dyDescent="0.2">
      <c r="B52" s="145" t="s">
        <v>31</v>
      </c>
      <c r="C52" s="149" t="s">
        <v>224</v>
      </c>
      <c r="D52" s="150" t="s">
        <v>225</v>
      </c>
      <c r="E52" s="128">
        <f t="shared" ref="E52:P52" si="31">E53+E54</f>
        <v>0</v>
      </c>
      <c r="F52" s="128">
        <f t="shared" si="31"/>
        <v>0</v>
      </c>
      <c r="G52" s="128">
        <f t="shared" si="31"/>
        <v>0</v>
      </c>
      <c r="H52" s="128">
        <f t="shared" si="31"/>
        <v>0</v>
      </c>
      <c r="I52" s="128">
        <f t="shared" si="31"/>
        <v>0</v>
      </c>
      <c r="J52" s="128">
        <f t="shared" si="31"/>
        <v>0</v>
      </c>
      <c r="K52" s="128">
        <f t="shared" si="31"/>
        <v>0</v>
      </c>
      <c r="L52" s="128">
        <f t="shared" si="31"/>
        <v>0</v>
      </c>
      <c r="M52" s="128">
        <f t="shared" si="31"/>
        <v>0</v>
      </c>
      <c r="N52" s="128">
        <f t="shared" si="31"/>
        <v>0</v>
      </c>
      <c r="O52" s="128">
        <f t="shared" si="31"/>
        <v>0</v>
      </c>
      <c r="P52" s="128">
        <f t="shared" si="31"/>
        <v>0</v>
      </c>
      <c r="Q52" s="153">
        <f t="shared" si="18"/>
        <v>0</v>
      </c>
      <c r="R52" s="135"/>
      <c r="S52" s="145" t="s">
        <v>31</v>
      </c>
      <c r="T52" s="149" t="s">
        <v>224</v>
      </c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651"/>
      <c r="AG52" s="628">
        <f>+AG53+AG54</f>
        <v>0</v>
      </c>
      <c r="AH52" s="128">
        <f>+AH53+AH54</f>
        <v>0</v>
      </c>
      <c r="AI52" s="128">
        <f t="shared" ref="AI52:AO52" si="32">+AI53+AI54</f>
        <v>0</v>
      </c>
      <c r="AJ52" s="128">
        <f t="shared" si="32"/>
        <v>0</v>
      </c>
      <c r="AK52" s="128">
        <f t="shared" si="32"/>
        <v>0</v>
      </c>
      <c r="AL52" s="128">
        <f t="shared" si="32"/>
        <v>0</v>
      </c>
      <c r="AM52" s="128">
        <f t="shared" si="32"/>
        <v>0</v>
      </c>
      <c r="AN52" s="128">
        <f t="shared" si="32"/>
        <v>0</v>
      </c>
      <c r="AO52" s="128">
        <f t="shared" si="32"/>
        <v>0</v>
      </c>
      <c r="AP52" s="128">
        <f>+AP53+AP54</f>
        <v>0</v>
      </c>
      <c r="AQ52" s="128">
        <f>+AQ53+AQ54</f>
        <v>0</v>
      </c>
      <c r="AR52" s="128">
        <f>+AR53+AR54</f>
        <v>0</v>
      </c>
      <c r="AS52" s="262">
        <f t="shared" si="30"/>
        <v>0</v>
      </c>
    </row>
    <row r="53" spans="2:45" x14ac:dyDescent="0.2">
      <c r="B53" s="145" t="s">
        <v>237</v>
      </c>
      <c r="C53" s="154" t="s">
        <v>238</v>
      </c>
      <c r="D53" s="150" t="s">
        <v>225</v>
      </c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53">
        <f t="shared" si="18"/>
        <v>0</v>
      </c>
      <c r="R53" s="135"/>
      <c r="S53" s="145" t="s">
        <v>237</v>
      </c>
      <c r="T53" s="154" t="s">
        <v>238</v>
      </c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652"/>
      <c r="AG53" s="628">
        <f>+E53*U53</f>
        <v>0</v>
      </c>
      <c r="AH53" s="128">
        <f t="shared" ref="AH53:AH54" si="33">+F53*V53</f>
        <v>0</v>
      </c>
      <c r="AI53" s="128">
        <f t="shared" ref="AI53:AI54" si="34">+G53*W53</f>
        <v>0</v>
      </c>
      <c r="AJ53" s="128">
        <f t="shared" ref="AJ53:AJ54" si="35">+H53*X53</f>
        <v>0</v>
      </c>
      <c r="AK53" s="128">
        <f t="shared" ref="AK53:AK54" si="36">+I53*Y53</f>
        <v>0</v>
      </c>
      <c r="AL53" s="128">
        <f t="shared" ref="AL53:AL54" si="37">+J53*Z53</f>
        <v>0</v>
      </c>
      <c r="AM53" s="128">
        <f t="shared" ref="AM53:AM54" si="38">+K53*AA53</f>
        <v>0</v>
      </c>
      <c r="AN53" s="128">
        <f t="shared" ref="AN53:AN54" si="39">+L53*AB53</f>
        <v>0</v>
      </c>
      <c r="AO53" s="128">
        <f t="shared" ref="AO53:AO54" si="40">+M53*AC53</f>
        <v>0</v>
      </c>
      <c r="AP53" s="128">
        <f t="shared" ref="AP53:AP54" si="41">+N53*AD53</f>
        <v>0</v>
      </c>
      <c r="AQ53" s="128">
        <f t="shared" ref="AQ53:AQ54" si="42">+O53*AE53</f>
        <v>0</v>
      </c>
      <c r="AR53" s="128">
        <f t="shared" ref="AR53:AR54" si="43">+P53*AF53</f>
        <v>0</v>
      </c>
      <c r="AS53" s="262">
        <f t="shared" si="30"/>
        <v>0</v>
      </c>
    </row>
    <row r="54" spans="2:45" x14ac:dyDescent="0.2">
      <c r="B54" s="145" t="s">
        <v>239</v>
      </c>
      <c r="C54" s="154" t="s">
        <v>240</v>
      </c>
      <c r="D54" s="150" t="s">
        <v>225</v>
      </c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53">
        <f t="shared" si="18"/>
        <v>0</v>
      </c>
      <c r="R54" s="135"/>
      <c r="S54" s="145" t="s">
        <v>239</v>
      </c>
      <c r="T54" s="154" t="s">
        <v>240</v>
      </c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652"/>
      <c r="AG54" s="628">
        <f>+E54*U54</f>
        <v>0</v>
      </c>
      <c r="AH54" s="128">
        <f t="shared" si="33"/>
        <v>0</v>
      </c>
      <c r="AI54" s="128">
        <f t="shared" si="34"/>
        <v>0</v>
      </c>
      <c r="AJ54" s="128">
        <f t="shared" si="35"/>
        <v>0</v>
      </c>
      <c r="AK54" s="128">
        <f t="shared" si="36"/>
        <v>0</v>
      </c>
      <c r="AL54" s="128">
        <f t="shared" si="37"/>
        <v>0</v>
      </c>
      <c r="AM54" s="128">
        <f t="shared" si="38"/>
        <v>0</v>
      </c>
      <c r="AN54" s="128">
        <f t="shared" si="39"/>
        <v>0</v>
      </c>
      <c r="AO54" s="128">
        <f t="shared" si="40"/>
        <v>0</v>
      </c>
      <c r="AP54" s="128">
        <f t="shared" si="41"/>
        <v>0</v>
      </c>
      <c r="AQ54" s="128">
        <f t="shared" si="42"/>
        <v>0</v>
      </c>
      <c r="AR54" s="128">
        <f t="shared" si="43"/>
        <v>0</v>
      </c>
      <c r="AS54" s="262">
        <f t="shared" si="30"/>
        <v>0</v>
      </c>
    </row>
    <row r="55" spans="2:45" x14ac:dyDescent="0.2">
      <c r="B55" s="145" t="s">
        <v>40</v>
      </c>
      <c r="C55" s="155" t="s">
        <v>228</v>
      </c>
      <c r="D55" s="150" t="s">
        <v>229</v>
      </c>
      <c r="E55" s="128">
        <f t="shared" ref="E55:P55" si="44">E56+E57</f>
        <v>0</v>
      </c>
      <c r="F55" s="128">
        <f t="shared" si="44"/>
        <v>0</v>
      </c>
      <c r="G55" s="128">
        <f t="shared" si="44"/>
        <v>0</v>
      </c>
      <c r="H55" s="128">
        <f t="shared" si="44"/>
        <v>0</v>
      </c>
      <c r="I55" s="128">
        <f t="shared" si="44"/>
        <v>0</v>
      </c>
      <c r="J55" s="128">
        <f t="shared" si="44"/>
        <v>0</v>
      </c>
      <c r="K55" s="128">
        <f t="shared" si="44"/>
        <v>0</v>
      </c>
      <c r="L55" s="128">
        <f t="shared" si="44"/>
        <v>0</v>
      </c>
      <c r="M55" s="128">
        <f t="shared" si="44"/>
        <v>0</v>
      </c>
      <c r="N55" s="128">
        <f t="shared" si="44"/>
        <v>0</v>
      </c>
      <c r="O55" s="128">
        <f t="shared" si="44"/>
        <v>0</v>
      </c>
      <c r="P55" s="128">
        <f t="shared" si="44"/>
        <v>0</v>
      </c>
      <c r="Q55" s="153">
        <f t="shared" si="18"/>
        <v>0</v>
      </c>
      <c r="R55" s="135"/>
      <c r="S55" s="145" t="s">
        <v>40</v>
      </c>
      <c r="T55" s="155" t="s">
        <v>228</v>
      </c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651"/>
      <c r="AG55" s="629">
        <f>+AG56+AG57</f>
        <v>0</v>
      </c>
      <c r="AH55" s="156">
        <f>+AH56+AH57</f>
        <v>0</v>
      </c>
      <c r="AI55" s="156">
        <f t="shared" ref="AI55:AO55" si="45">+AI56+AI57</f>
        <v>0</v>
      </c>
      <c r="AJ55" s="156">
        <f t="shared" si="45"/>
        <v>0</v>
      </c>
      <c r="AK55" s="156">
        <f t="shared" si="45"/>
        <v>0</v>
      </c>
      <c r="AL55" s="156">
        <f t="shared" si="45"/>
        <v>0</v>
      </c>
      <c r="AM55" s="156">
        <f t="shared" si="45"/>
        <v>0</v>
      </c>
      <c r="AN55" s="156">
        <f t="shared" si="45"/>
        <v>0</v>
      </c>
      <c r="AO55" s="156">
        <f t="shared" si="45"/>
        <v>0</v>
      </c>
      <c r="AP55" s="156">
        <f>+AP56+AP57</f>
        <v>0</v>
      </c>
      <c r="AQ55" s="156">
        <f>+AQ56+AQ57</f>
        <v>0</v>
      </c>
      <c r="AR55" s="156">
        <f>+AR56+AR57</f>
        <v>0</v>
      </c>
      <c r="AS55" s="262">
        <f t="shared" si="30"/>
        <v>0</v>
      </c>
    </row>
    <row r="56" spans="2:45" x14ac:dyDescent="0.2">
      <c r="B56" s="145" t="s">
        <v>241</v>
      </c>
      <c r="C56" s="155" t="s">
        <v>242</v>
      </c>
      <c r="D56" s="150" t="s">
        <v>229</v>
      </c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3">
        <f t="shared" si="18"/>
        <v>0</v>
      </c>
      <c r="R56" s="135"/>
      <c r="S56" s="145" t="s">
        <v>241</v>
      </c>
      <c r="T56" s="155" t="s">
        <v>242</v>
      </c>
      <c r="U56" s="392"/>
      <c r="V56" s="392"/>
      <c r="W56" s="392"/>
      <c r="X56" s="392"/>
      <c r="Y56" s="392"/>
      <c r="Z56" s="392"/>
      <c r="AA56" s="392"/>
      <c r="AB56" s="392"/>
      <c r="AC56" s="392"/>
      <c r="AD56" s="392"/>
      <c r="AE56" s="392"/>
      <c r="AF56" s="652"/>
      <c r="AG56" s="628">
        <f>+E56*U56</f>
        <v>0</v>
      </c>
      <c r="AH56" s="128">
        <f t="shared" ref="AH56:AH57" si="46">+F56*V56</f>
        <v>0</v>
      </c>
      <c r="AI56" s="128">
        <f t="shared" ref="AI56:AI57" si="47">+G56*W56</f>
        <v>0</v>
      </c>
      <c r="AJ56" s="128">
        <f t="shared" ref="AJ56:AJ57" si="48">+H56*X56</f>
        <v>0</v>
      </c>
      <c r="AK56" s="128">
        <f t="shared" ref="AK56:AK57" si="49">+I56*Y56</f>
        <v>0</v>
      </c>
      <c r="AL56" s="128">
        <f t="shared" ref="AL56:AL57" si="50">+J56*Z56</f>
        <v>0</v>
      </c>
      <c r="AM56" s="128">
        <f t="shared" ref="AM56:AM57" si="51">+K56*AA56</f>
        <v>0</v>
      </c>
      <c r="AN56" s="128">
        <f t="shared" ref="AN56:AN57" si="52">+L56*AB56</f>
        <v>0</v>
      </c>
      <c r="AO56" s="128">
        <f t="shared" ref="AO56:AO57" si="53">+M56*AC56</f>
        <v>0</v>
      </c>
      <c r="AP56" s="128">
        <f t="shared" ref="AP56:AP57" si="54">+N56*AD56</f>
        <v>0</v>
      </c>
      <c r="AQ56" s="128">
        <f t="shared" ref="AQ56:AQ57" si="55">+O56*AE56</f>
        <v>0</v>
      </c>
      <c r="AR56" s="128">
        <f t="shared" ref="AR56:AR57" si="56">+P56*AF56</f>
        <v>0</v>
      </c>
      <c r="AS56" s="262">
        <f t="shared" si="30"/>
        <v>0</v>
      </c>
    </row>
    <row r="57" spans="2:45" x14ac:dyDescent="0.2">
      <c r="B57" s="145" t="s">
        <v>243</v>
      </c>
      <c r="C57" s="282" t="s">
        <v>244</v>
      </c>
      <c r="D57" s="150" t="s">
        <v>229</v>
      </c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53">
        <f t="shared" si="18"/>
        <v>0</v>
      </c>
      <c r="R57" s="135"/>
      <c r="S57" s="145" t="s">
        <v>243</v>
      </c>
      <c r="T57" s="282" t="s">
        <v>244</v>
      </c>
      <c r="U57" s="395"/>
      <c r="V57" s="395"/>
      <c r="W57" s="395"/>
      <c r="X57" s="395"/>
      <c r="Y57" s="395"/>
      <c r="Z57" s="395"/>
      <c r="AA57" s="395"/>
      <c r="AB57" s="395"/>
      <c r="AC57" s="395"/>
      <c r="AD57" s="395"/>
      <c r="AE57" s="395"/>
      <c r="AF57" s="653"/>
      <c r="AG57" s="628">
        <f>+E57*U57</f>
        <v>0</v>
      </c>
      <c r="AH57" s="128">
        <f t="shared" si="46"/>
        <v>0</v>
      </c>
      <c r="AI57" s="128">
        <f t="shared" si="47"/>
        <v>0</v>
      </c>
      <c r="AJ57" s="128">
        <f t="shared" si="48"/>
        <v>0</v>
      </c>
      <c r="AK57" s="128">
        <f t="shared" si="49"/>
        <v>0</v>
      </c>
      <c r="AL57" s="128">
        <f t="shared" si="50"/>
        <v>0</v>
      </c>
      <c r="AM57" s="128">
        <f t="shared" si="51"/>
        <v>0</v>
      </c>
      <c r="AN57" s="128">
        <f t="shared" si="52"/>
        <v>0</v>
      </c>
      <c r="AO57" s="128">
        <f t="shared" si="53"/>
        <v>0</v>
      </c>
      <c r="AP57" s="128">
        <f t="shared" si="54"/>
        <v>0</v>
      </c>
      <c r="AQ57" s="128">
        <f t="shared" si="55"/>
        <v>0</v>
      </c>
      <c r="AR57" s="128">
        <f t="shared" si="56"/>
        <v>0</v>
      </c>
      <c r="AS57" s="262">
        <f t="shared" si="30"/>
        <v>0</v>
      </c>
    </row>
    <row r="58" spans="2:45" x14ac:dyDescent="0.2">
      <c r="B58" s="145" t="s">
        <v>2</v>
      </c>
      <c r="C58" s="149" t="s">
        <v>245</v>
      </c>
      <c r="D58" s="157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53"/>
      <c r="R58" s="135"/>
      <c r="S58" s="145" t="s">
        <v>2</v>
      </c>
      <c r="T58" s="149" t="s">
        <v>245</v>
      </c>
      <c r="U58" s="233"/>
      <c r="V58" s="562"/>
      <c r="W58" s="562"/>
      <c r="X58" s="562"/>
      <c r="Y58" s="562"/>
      <c r="Z58" s="562"/>
      <c r="AA58" s="562"/>
      <c r="AB58" s="562"/>
      <c r="AC58" s="562"/>
      <c r="AD58" s="562"/>
      <c r="AE58" s="562"/>
      <c r="AF58" s="654"/>
      <c r="AG58" s="645">
        <f t="shared" ref="AG58:AL58" si="57">+AG61+AG62+AG63+AG66</f>
        <v>0</v>
      </c>
      <c r="AH58" s="645">
        <f t="shared" si="57"/>
        <v>0</v>
      </c>
      <c r="AI58" s="645">
        <f t="shared" si="57"/>
        <v>0</v>
      </c>
      <c r="AJ58" s="645">
        <f t="shared" si="57"/>
        <v>0</v>
      </c>
      <c r="AK58" s="645">
        <f t="shared" si="57"/>
        <v>0</v>
      </c>
      <c r="AL58" s="645">
        <f t="shared" si="57"/>
        <v>0</v>
      </c>
      <c r="AM58" s="645">
        <f t="shared" ref="AM58:AQ58" si="58">+AM61+AM62+AM63+AM66</f>
        <v>0</v>
      </c>
      <c r="AN58" s="645">
        <f t="shared" si="58"/>
        <v>0</v>
      </c>
      <c r="AO58" s="645">
        <f t="shared" si="58"/>
        <v>0</v>
      </c>
      <c r="AP58" s="645">
        <f t="shared" si="58"/>
        <v>0</v>
      </c>
      <c r="AQ58" s="645">
        <f t="shared" si="58"/>
        <v>0</v>
      </c>
      <c r="AR58" s="645">
        <f>+AR61+AR62+AR63+AR66</f>
        <v>0</v>
      </c>
      <c r="AS58" s="261">
        <f>+AS61+AS62+AS63+AS66</f>
        <v>0</v>
      </c>
    </row>
    <row r="59" spans="2:45" x14ac:dyDescent="0.2">
      <c r="B59" s="141" t="s">
        <v>33</v>
      </c>
      <c r="C59" s="142" t="s">
        <v>232</v>
      </c>
      <c r="D59" s="143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44"/>
      <c r="R59" s="135"/>
      <c r="S59" s="141" t="s">
        <v>33</v>
      </c>
      <c r="T59" s="142" t="s">
        <v>232</v>
      </c>
      <c r="U59" s="396"/>
      <c r="V59" s="396"/>
      <c r="W59" s="396"/>
      <c r="X59" s="396"/>
      <c r="Y59" s="396"/>
      <c r="Z59" s="396"/>
      <c r="AA59" s="396"/>
      <c r="AB59" s="396"/>
      <c r="AC59" s="396"/>
      <c r="AD59" s="396"/>
      <c r="AE59" s="396"/>
      <c r="AF59" s="650"/>
      <c r="AG59" s="6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262"/>
    </row>
    <row r="60" spans="2:45" x14ac:dyDescent="0.2">
      <c r="B60" s="145" t="s">
        <v>34</v>
      </c>
      <c r="C60" s="474" t="s">
        <v>440</v>
      </c>
      <c r="D60" s="143" t="s">
        <v>223</v>
      </c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7"/>
      <c r="R60" s="135"/>
      <c r="S60" s="145" t="s">
        <v>34</v>
      </c>
      <c r="T60" s="474" t="s">
        <v>440</v>
      </c>
      <c r="U60" s="393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651"/>
      <c r="AG60" s="627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262"/>
    </row>
    <row r="61" spans="2:45" x14ac:dyDescent="0.2">
      <c r="B61" s="145" t="s">
        <v>130</v>
      </c>
      <c r="C61" s="264" t="s">
        <v>441</v>
      </c>
      <c r="D61" s="150" t="s">
        <v>223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2">
        <f t="shared" ref="Q61:Q70" si="59">SUM(E61:P61)</f>
        <v>0</v>
      </c>
      <c r="R61" s="135"/>
      <c r="S61" s="145" t="s">
        <v>130</v>
      </c>
      <c r="T61" s="264" t="s">
        <v>441</v>
      </c>
      <c r="U61" s="392"/>
      <c r="V61" s="392"/>
      <c r="W61" s="392"/>
      <c r="X61" s="392"/>
      <c r="Y61" s="392"/>
      <c r="Z61" s="392"/>
      <c r="AA61" s="392"/>
      <c r="AB61" s="392"/>
      <c r="AC61" s="392"/>
      <c r="AD61" s="392"/>
      <c r="AE61" s="392"/>
      <c r="AF61" s="652"/>
      <c r="AG61" s="628">
        <f>+E61*U61</f>
        <v>0</v>
      </c>
      <c r="AH61" s="128">
        <f t="shared" ref="AH61:AH62" si="60">+F61*V61</f>
        <v>0</v>
      </c>
      <c r="AI61" s="128">
        <f t="shared" ref="AI61:AI62" si="61">+G61*W61</f>
        <v>0</v>
      </c>
      <c r="AJ61" s="128">
        <f t="shared" ref="AJ61:AJ62" si="62">+H61*X61</f>
        <v>0</v>
      </c>
      <c r="AK61" s="128">
        <f t="shared" ref="AK61:AK62" si="63">+I61*Y61</f>
        <v>0</v>
      </c>
      <c r="AL61" s="128">
        <f t="shared" ref="AL61:AL62" si="64">+J61*Z61</f>
        <v>0</v>
      </c>
      <c r="AM61" s="128">
        <f t="shared" ref="AM61:AM62" si="65">+K61*AA61</f>
        <v>0</v>
      </c>
      <c r="AN61" s="128">
        <f t="shared" ref="AN61:AN62" si="66">+L61*AB61</f>
        <v>0</v>
      </c>
      <c r="AO61" s="128">
        <f t="shared" ref="AO61:AO62" si="67">+M61*AC61</f>
        <v>0</v>
      </c>
      <c r="AP61" s="128">
        <f t="shared" ref="AP61:AP62" si="68">+N61*AD61</f>
        <v>0</v>
      </c>
      <c r="AQ61" s="128">
        <f t="shared" ref="AQ61:AQ62" si="69">+O61*AE61</f>
        <v>0</v>
      </c>
      <c r="AR61" s="128">
        <f t="shared" ref="AR61:AR62" si="70">+P61*AF61</f>
        <v>0</v>
      </c>
      <c r="AS61" s="262">
        <f t="shared" ref="AS61:AS68" si="71">SUM(AG61:AR61)</f>
        <v>0</v>
      </c>
    </row>
    <row r="62" spans="2:45" x14ac:dyDescent="0.2">
      <c r="B62" s="145" t="s">
        <v>132</v>
      </c>
      <c r="C62" s="264" t="s">
        <v>236</v>
      </c>
      <c r="D62" s="150" t="s">
        <v>223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2">
        <f t="shared" si="59"/>
        <v>0</v>
      </c>
      <c r="R62" s="135"/>
      <c r="S62" s="145" t="s">
        <v>132</v>
      </c>
      <c r="T62" s="264" t="s">
        <v>236</v>
      </c>
      <c r="U62" s="392"/>
      <c r="V62" s="392"/>
      <c r="W62" s="392"/>
      <c r="X62" s="392"/>
      <c r="Y62" s="392"/>
      <c r="Z62" s="392"/>
      <c r="AA62" s="392"/>
      <c r="AB62" s="392"/>
      <c r="AC62" s="392"/>
      <c r="AD62" s="392"/>
      <c r="AE62" s="392"/>
      <c r="AF62" s="652"/>
      <c r="AG62" s="628">
        <f>+E62*U62</f>
        <v>0</v>
      </c>
      <c r="AH62" s="128">
        <f t="shared" si="60"/>
        <v>0</v>
      </c>
      <c r="AI62" s="128">
        <f t="shared" si="61"/>
        <v>0</v>
      </c>
      <c r="AJ62" s="128">
        <f t="shared" si="62"/>
        <v>0</v>
      </c>
      <c r="AK62" s="128">
        <f t="shared" si="63"/>
        <v>0</v>
      </c>
      <c r="AL62" s="128">
        <f t="shared" si="64"/>
        <v>0</v>
      </c>
      <c r="AM62" s="128">
        <f t="shared" si="65"/>
        <v>0</v>
      </c>
      <c r="AN62" s="128">
        <f t="shared" si="66"/>
        <v>0</v>
      </c>
      <c r="AO62" s="128">
        <f t="shared" si="67"/>
        <v>0</v>
      </c>
      <c r="AP62" s="128">
        <f t="shared" si="68"/>
        <v>0</v>
      </c>
      <c r="AQ62" s="128">
        <f t="shared" si="69"/>
        <v>0</v>
      </c>
      <c r="AR62" s="128">
        <f t="shared" si="70"/>
        <v>0</v>
      </c>
      <c r="AS62" s="262">
        <f t="shared" si="71"/>
        <v>0</v>
      </c>
    </row>
    <row r="63" spans="2:45" x14ac:dyDescent="0.2">
      <c r="B63" s="145" t="s">
        <v>32</v>
      </c>
      <c r="C63" s="149" t="s">
        <v>224</v>
      </c>
      <c r="D63" s="150" t="s">
        <v>225</v>
      </c>
      <c r="E63" s="128">
        <f t="shared" ref="E63:P63" si="72">E64+E65</f>
        <v>0</v>
      </c>
      <c r="F63" s="128">
        <f t="shared" si="72"/>
        <v>0</v>
      </c>
      <c r="G63" s="128">
        <f t="shared" si="72"/>
        <v>0</v>
      </c>
      <c r="H63" s="128">
        <f t="shared" si="72"/>
        <v>0</v>
      </c>
      <c r="I63" s="128">
        <f t="shared" si="72"/>
        <v>0</v>
      </c>
      <c r="J63" s="128">
        <f t="shared" si="72"/>
        <v>0</v>
      </c>
      <c r="K63" s="128">
        <f t="shared" si="72"/>
        <v>0</v>
      </c>
      <c r="L63" s="128">
        <f t="shared" si="72"/>
        <v>0</v>
      </c>
      <c r="M63" s="128">
        <f t="shared" si="72"/>
        <v>0</v>
      </c>
      <c r="N63" s="128">
        <f t="shared" si="72"/>
        <v>0</v>
      </c>
      <c r="O63" s="128">
        <f t="shared" si="72"/>
        <v>0</v>
      </c>
      <c r="P63" s="128">
        <f t="shared" si="72"/>
        <v>0</v>
      </c>
      <c r="Q63" s="153">
        <f t="shared" si="59"/>
        <v>0</v>
      </c>
      <c r="R63" s="135"/>
      <c r="S63" s="145" t="s">
        <v>32</v>
      </c>
      <c r="T63" s="149" t="s">
        <v>224</v>
      </c>
      <c r="U63" s="393"/>
      <c r="V63" s="393"/>
      <c r="W63" s="393"/>
      <c r="X63" s="393"/>
      <c r="Y63" s="393"/>
      <c r="Z63" s="393"/>
      <c r="AA63" s="393"/>
      <c r="AB63" s="393"/>
      <c r="AC63" s="393"/>
      <c r="AD63" s="393"/>
      <c r="AE63" s="393"/>
      <c r="AF63" s="651"/>
      <c r="AG63" s="628">
        <f>+AG64+AG65</f>
        <v>0</v>
      </c>
      <c r="AH63" s="128">
        <f>+AH64+AH65</f>
        <v>0</v>
      </c>
      <c r="AI63" s="128">
        <f t="shared" ref="AI63:AO63" si="73">+AI64+AI65</f>
        <v>0</v>
      </c>
      <c r="AJ63" s="128">
        <f t="shared" si="73"/>
        <v>0</v>
      </c>
      <c r="AK63" s="128">
        <f t="shared" si="73"/>
        <v>0</v>
      </c>
      <c r="AL63" s="128">
        <f t="shared" si="73"/>
        <v>0</v>
      </c>
      <c r="AM63" s="128">
        <f t="shared" si="73"/>
        <v>0</v>
      </c>
      <c r="AN63" s="128">
        <f t="shared" si="73"/>
        <v>0</v>
      </c>
      <c r="AO63" s="128">
        <f t="shared" si="73"/>
        <v>0</v>
      </c>
      <c r="AP63" s="128">
        <f>+AP64+AP65</f>
        <v>0</v>
      </c>
      <c r="AQ63" s="128">
        <f>+AQ64+AQ65</f>
        <v>0</v>
      </c>
      <c r="AR63" s="128">
        <f>+AR64+AR65</f>
        <v>0</v>
      </c>
      <c r="AS63" s="262">
        <f t="shared" si="71"/>
        <v>0</v>
      </c>
    </row>
    <row r="64" spans="2:45" x14ac:dyDescent="0.2">
      <c r="B64" s="145" t="s">
        <v>246</v>
      </c>
      <c r="C64" s="154" t="s">
        <v>238</v>
      </c>
      <c r="D64" s="150" t="s">
        <v>225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53">
        <f t="shared" si="59"/>
        <v>0</v>
      </c>
      <c r="R64" s="135"/>
      <c r="S64" s="145" t="s">
        <v>246</v>
      </c>
      <c r="T64" s="154" t="s">
        <v>238</v>
      </c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652"/>
      <c r="AG64" s="628">
        <f>+E64*U64</f>
        <v>0</v>
      </c>
      <c r="AH64" s="128">
        <f t="shared" ref="AH64:AH65" si="74">+F64*V64</f>
        <v>0</v>
      </c>
      <c r="AI64" s="128">
        <f t="shared" ref="AI64:AI65" si="75">+G64*W64</f>
        <v>0</v>
      </c>
      <c r="AJ64" s="128">
        <f t="shared" ref="AJ64:AJ65" si="76">+H64*X64</f>
        <v>0</v>
      </c>
      <c r="AK64" s="128">
        <f t="shared" ref="AK64:AK65" si="77">+I64*Y64</f>
        <v>0</v>
      </c>
      <c r="AL64" s="128">
        <f t="shared" ref="AL64:AL65" si="78">+J64*Z64</f>
        <v>0</v>
      </c>
      <c r="AM64" s="128">
        <f t="shared" ref="AM64:AM65" si="79">+K64*AA64</f>
        <v>0</v>
      </c>
      <c r="AN64" s="128">
        <f t="shared" ref="AN64:AN65" si="80">+L64*AB64</f>
        <v>0</v>
      </c>
      <c r="AO64" s="128">
        <f t="shared" ref="AO64:AO65" si="81">+M64*AC64</f>
        <v>0</v>
      </c>
      <c r="AP64" s="128">
        <f t="shared" ref="AP64:AP65" si="82">+N64*AD64</f>
        <v>0</v>
      </c>
      <c r="AQ64" s="128">
        <f t="shared" ref="AQ64:AQ65" si="83">+O64*AE64</f>
        <v>0</v>
      </c>
      <c r="AR64" s="128">
        <f t="shared" ref="AR64:AR65" si="84">+P64*AF64</f>
        <v>0</v>
      </c>
      <c r="AS64" s="262">
        <f t="shared" si="71"/>
        <v>0</v>
      </c>
    </row>
    <row r="65" spans="2:45" x14ac:dyDescent="0.2">
      <c r="B65" s="145" t="s">
        <v>247</v>
      </c>
      <c r="C65" s="154" t="s">
        <v>240</v>
      </c>
      <c r="D65" s="150" t="s">
        <v>225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53">
        <f t="shared" si="59"/>
        <v>0</v>
      </c>
      <c r="R65" s="135"/>
      <c r="S65" s="145" t="s">
        <v>247</v>
      </c>
      <c r="T65" s="154" t="s">
        <v>240</v>
      </c>
      <c r="U65" s="392"/>
      <c r="V65" s="392"/>
      <c r="W65" s="392"/>
      <c r="X65" s="392"/>
      <c r="Y65" s="392"/>
      <c r="Z65" s="392"/>
      <c r="AA65" s="392"/>
      <c r="AB65" s="392"/>
      <c r="AC65" s="392"/>
      <c r="AD65" s="392"/>
      <c r="AE65" s="392"/>
      <c r="AF65" s="652"/>
      <c r="AG65" s="628">
        <f>+E65*U65</f>
        <v>0</v>
      </c>
      <c r="AH65" s="128">
        <f t="shared" si="74"/>
        <v>0</v>
      </c>
      <c r="AI65" s="128">
        <f t="shared" si="75"/>
        <v>0</v>
      </c>
      <c r="AJ65" s="128">
        <f t="shared" si="76"/>
        <v>0</v>
      </c>
      <c r="AK65" s="128">
        <f t="shared" si="77"/>
        <v>0</v>
      </c>
      <c r="AL65" s="128">
        <f t="shared" si="78"/>
        <v>0</v>
      </c>
      <c r="AM65" s="128">
        <f t="shared" si="79"/>
        <v>0</v>
      </c>
      <c r="AN65" s="128">
        <f t="shared" si="80"/>
        <v>0</v>
      </c>
      <c r="AO65" s="128">
        <f t="shared" si="81"/>
        <v>0</v>
      </c>
      <c r="AP65" s="128">
        <f t="shared" si="82"/>
        <v>0</v>
      </c>
      <c r="AQ65" s="128">
        <f t="shared" si="83"/>
        <v>0</v>
      </c>
      <c r="AR65" s="128">
        <f t="shared" si="84"/>
        <v>0</v>
      </c>
      <c r="AS65" s="262">
        <f t="shared" si="71"/>
        <v>0</v>
      </c>
    </row>
    <row r="66" spans="2:45" x14ac:dyDescent="0.2">
      <c r="B66" s="145" t="s">
        <v>35</v>
      </c>
      <c r="C66" s="155" t="s">
        <v>228</v>
      </c>
      <c r="D66" s="150" t="s">
        <v>229</v>
      </c>
      <c r="E66" s="128">
        <f t="shared" ref="E66:P66" si="85">E67+E68</f>
        <v>0</v>
      </c>
      <c r="F66" s="128">
        <f t="shared" si="85"/>
        <v>0</v>
      </c>
      <c r="G66" s="128">
        <f t="shared" si="85"/>
        <v>0</v>
      </c>
      <c r="H66" s="128">
        <f t="shared" si="85"/>
        <v>0</v>
      </c>
      <c r="I66" s="128">
        <f t="shared" si="85"/>
        <v>0</v>
      </c>
      <c r="J66" s="128">
        <f t="shared" si="85"/>
        <v>0</v>
      </c>
      <c r="K66" s="128">
        <f t="shared" si="85"/>
        <v>0</v>
      </c>
      <c r="L66" s="128">
        <f t="shared" si="85"/>
        <v>0</v>
      </c>
      <c r="M66" s="128">
        <f t="shared" si="85"/>
        <v>0</v>
      </c>
      <c r="N66" s="128">
        <f t="shared" si="85"/>
        <v>0</v>
      </c>
      <c r="O66" s="128">
        <f t="shared" si="85"/>
        <v>0</v>
      </c>
      <c r="P66" s="128">
        <f t="shared" si="85"/>
        <v>0</v>
      </c>
      <c r="Q66" s="153">
        <f t="shared" si="59"/>
        <v>0</v>
      </c>
      <c r="R66" s="135"/>
      <c r="S66" s="145" t="s">
        <v>35</v>
      </c>
      <c r="T66" s="155" t="s">
        <v>228</v>
      </c>
      <c r="U66" s="393"/>
      <c r="V66" s="393"/>
      <c r="W66" s="393"/>
      <c r="X66" s="393"/>
      <c r="Y66" s="393"/>
      <c r="Z66" s="393"/>
      <c r="AA66" s="393"/>
      <c r="AB66" s="393"/>
      <c r="AC66" s="393"/>
      <c r="AD66" s="393"/>
      <c r="AE66" s="393"/>
      <c r="AF66" s="651"/>
      <c r="AG66" s="629">
        <f>+AG67+AG68</f>
        <v>0</v>
      </c>
      <c r="AH66" s="156">
        <f>+AH67+AH68</f>
        <v>0</v>
      </c>
      <c r="AI66" s="156">
        <f t="shared" ref="AI66:AO66" si="86">+AI67+AI68</f>
        <v>0</v>
      </c>
      <c r="AJ66" s="156">
        <f t="shared" si="86"/>
        <v>0</v>
      </c>
      <c r="AK66" s="156">
        <f t="shared" si="86"/>
        <v>0</v>
      </c>
      <c r="AL66" s="156">
        <f t="shared" si="86"/>
        <v>0</v>
      </c>
      <c r="AM66" s="156">
        <f t="shared" si="86"/>
        <v>0</v>
      </c>
      <c r="AN66" s="156">
        <f t="shared" si="86"/>
        <v>0</v>
      </c>
      <c r="AO66" s="156">
        <f t="shared" si="86"/>
        <v>0</v>
      </c>
      <c r="AP66" s="156">
        <f>+AP67+AP68</f>
        <v>0</v>
      </c>
      <c r="AQ66" s="156">
        <f>+AQ67+AQ68</f>
        <v>0</v>
      </c>
      <c r="AR66" s="156">
        <f>+AR67+AR68</f>
        <v>0</v>
      </c>
      <c r="AS66" s="262">
        <f t="shared" si="71"/>
        <v>0</v>
      </c>
    </row>
    <row r="67" spans="2:45" x14ac:dyDescent="0.2">
      <c r="B67" s="158" t="s">
        <v>248</v>
      </c>
      <c r="C67" s="155" t="s">
        <v>242</v>
      </c>
      <c r="D67" s="150" t="s">
        <v>229</v>
      </c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3">
        <f t="shared" si="59"/>
        <v>0</v>
      </c>
      <c r="R67" s="135"/>
      <c r="S67" s="158" t="s">
        <v>248</v>
      </c>
      <c r="T67" s="155" t="s">
        <v>242</v>
      </c>
      <c r="U67" s="392"/>
      <c r="V67" s="392"/>
      <c r="W67" s="392"/>
      <c r="X67" s="392"/>
      <c r="Y67" s="392"/>
      <c r="Z67" s="392"/>
      <c r="AA67" s="392"/>
      <c r="AB67" s="392"/>
      <c r="AC67" s="392"/>
      <c r="AD67" s="392"/>
      <c r="AE67" s="392"/>
      <c r="AF67" s="652"/>
      <c r="AG67" s="628">
        <f>+E67*U67</f>
        <v>0</v>
      </c>
      <c r="AH67" s="128">
        <f t="shared" ref="AH67:AH68" si="87">+F67*V67</f>
        <v>0</v>
      </c>
      <c r="AI67" s="128">
        <f t="shared" ref="AI67:AI68" si="88">+G67*W67</f>
        <v>0</v>
      </c>
      <c r="AJ67" s="128">
        <f t="shared" ref="AJ67:AJ68" si="89">+H67*X67</f>
        <v>0</v>
      </c>
      <c r="AK67" s="128">
        <f t="shared" ref="AK67:AK68" si="90">+I67*Y67</f>
        <v>0</v>
      </c>
      <c r="AL67" s="128">
        <f t="shared" ref="AL67:AL68" si="91">+J67*Z67</f>
        <v>0</v>
      </c>
      <c r="AM67" s="128">
        <f t="shared" ref="AM67:AM68" si="92">+K67*AA67</f>
        <v>0</v>
      </c>
      <c r="AN67" s="128">
        <f t="shared" ref="AN67:AN68" si="93">+L67*AB67</f>
        <v>0</v>
      </c>
      <c r="AO67" s="128">
        <f t="shared" ref="AO67:AO68" si="94">+M67*AC67</f>
        <v>0</v>
      </c>
      <c r="AP67" s="128">
        <f t="shared" ref="AP67:AP68" si="95">+N67*AD67</f>
        <v>0</v>
      </c>
      <c r="AQ67" s="128">
        <f t="shared" ref="AQ67:AQ68" si="96">+O67*AE67</f>
        <v>0</v>
      </c>
      <c r="AR67" s="128">
        <f t="shared" ref="AR67:AR68" si="97">+P67*AF67</f>
        <v>0</v>
      </c>
      <c r="AS67" s="262">
        <f t="shared" si="71"/>
        <v>0</v>
      </c>
    </row>
    <row r="68" spans="2:45" x14ac:dyDescent="0.2">
      <c r="B68" s="160" t="s">
        <v>249</v>
      </c>
      <c r="C68" s="282" t="s">
        <v>244</v>
      </c>
      <c r="D68" s="162" t="s">
        <v>229</v>
      </c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63">
        <f t="shared" si="59"/>
        <v>0</v>
      </c>
      <c r="R68" s="135"/>
      <c r="S68" s="160" t="s">
        <v>249</v>
      </c>
      <c r="T68" s="282" t="s">
        <v>244</v>
      </c>
      <c r="U68" s="395"/>
      <c r="V68" s="395"/>
      <c r="W68" s="395"/>
      <c r="X68" s="395"/>
      <c r="Y68" s="395"/>
      <c r="Z68" s="395"/>
      <c r="AA68" s="395"/>
      <c r="AB68" s="395"/>
      <c r="AC68" s="395"/>
      <c r="AD68" s="395"/>
      <c r="AE68" s="395"/>
      <c r="AF68" s="653"/>
      <c r="AG68" s="628">
        <f>+E68*U68</f>
        <v>0</v>
      </c>
      <c r="AH68" s="128">
        <f t="shared" si="87"/>
        <v>0</v>
      </c>
      <c r="AI68" s="128">
        <f t="shared" si="88"/>
        <v>0</v>
      </c>
      <c r="AJ68" s="128">
        <f t="shared" si="89"/>
        <v>0</v>
      </c>
      <c r="AK68" s="128">
        <f t="shared" si="90"/>
        <v>0</v>
      </c>
      <c r="AL68" s="128">
        <f t="shared" si="91"/>
        <v>0</v>
      </c>
      <c r="AM68" s="128">
        <f t="shared" si="92"/>
        <v>0</v>
      </c>
      <c r="AN68" s="128">
        <f t="shared" si="93"/>
        <v>0</v>
      </c>
      <c r="AO68" s="128">
        <f t="shared" si="94"/>
        <v>0</v>
      </c>
      <c r="AP68" s="128">
        <f t="shared" si="95"/>
        <v>0</v>
      </c>
      <c r="AQ68" s="128">
        <f t="shared" si="96"/>
        <v>0</v>
      </c>
      <c r="AR68" s="128">
        <f t="shared" si="97"/>
        <v>0</v>
      </c>
      <c r="AS68" s="262">
        <f t="shared" si="71"/>
        <v>0</v>
      </c>
    </row>
    <row r="69" spans="2:45" x14ac:dyDescent="0.2">
      <c r="B69" s="164" t="s">
        <v>250</v>
      </c>
      <c r="C69" s="284" t="s">
        <v>311</v>
      </c>
      <c r="D69" s="165" t="s">
        <v>225</v>
      </c>
      <c r="E69" s="166">
        <f>E46+E40</f>
        <v>0</v>
      </c>
      <c r="F69" s="166">
        <f t="shared" ref="F69:P69" si="98">F46+F40</f>
        <v>0</v>
      </c>
      <c r="G69" s="166">
        <f t="shared" si="98"/>
        <v>0</v>
      </c>
      <c r="H69" s="166">
        <f t="shared" si="98"/>
        <v>0</v>
      </c>
      <c r="I69" s="166">
        <f t="shared" si="98"/>
        <v>0</v>
      </c>
      <c r="J69" s="166">
        <f t="shared" si="98"/>
        <v>0</v>
      </c>
      <c r="K69" s="166">
        <f t="shared" si="98"/>
        <v>0</v>
      </c>
      <c r="L69" s="166">
        <f t="shared" si="98"/>
        <v>0</v>
      </c>
      <c r="M69" s="166">
        <f t="shared" si="98"/>
        <v>0</v>
      </c>
      <c r="N69" s="166">
        <f t="shared" si="98"/>
        <v>0</v>
      </c>
      <c r="O69" s="166">
        <f t="shared" si="98"/>
        <v>0</v>
      </c>
      <c r="P69" s="166">
        <f t="shared" si="98"/>
        <v>0</v>
      </c>
      <c r="Q69" s="167">
        <f t="shared" si="59"/>
        <v>0</v>
      </c>
      <c r="R69" s="135"/>
      <c r="S69" s="164" t="s">
        <v>250</v>
      </c>
      <c r="T69" s="284" t="s">
        <v>311</v>
      </c>
      <c r="U69" s="233"/>
      <c r="V69" s="562"/>
      <c r="W69" s="562"/>
      <c r="X69" s="562"/>
      <c r="Y69" s="562"/>
      <c r="Z69" s="562"/>
      <c r="AA69" s="562"/>
      <c r="AB69" s="562"/>
      <c r="AC69" s="562"/>
      <c r="AD69" s="562"/>
      <c r="AE69" s="562"/>
      <c r="AF69" s="654"/>
      <c r="AG69" s="646">
        <f>+AG35+AG46</f>
        <v>0</v>
      </c>
      <c r="AH69" s="136">
        <f>+AH35+AH46</f>
        <v>0</v>
      </c>
      <c r="AI69" s="136">
        <f t="shared" ref="AI69:AO69" si="99">+AI35+AI46</f>
        <v>0</v>
      </c>
      <c r="AJ69" s="136">
        <f t="shared" si="99"/>
        <v>0</v>
      </c>
      <c r="AK69" s="136">
        <f t="shared" si="99"/>
        <v>0</v>
      </c>
      <c r="AL69" s="136">
        <f t="shared" si="99"/>
        <v>0</v>
      </c>
      <c r="AM69" s="136">
        <f t="shared" si="99"/>
        <v>0</v>
      </c>
      <c r="AN69" s="136">
        <f t="shared" si="99"/>
        <v>0</v>
      </c>
      <c r="AO69" s="136">
        <f t="shared" si="99"/>
        <v>0</v>
      </c>
      <c r="AP69" s="136">
        <f>+AP35+AP46</f>
        <v>0</v>
      </c>
      <c r="AQ69" s="136">
        <f>+AQ35+AQ46</f>
        <v>0</v>
      </c>
      <c r="AR69" s="136">
        <f>+AR35+AR46</f>
        <v>0</v>
      </c>
      <c r="AS69" s="207">
        <f>+AS35+AS46</f>
        <v>0</v>
      </c>
    </row>
    <row r="70" spans="2:45" x14ac:dyDescent="0.2">
      <c r="B70" s="130" t="s">
        <v>3</v>
      </c>
      <c r="C70" s="131" t="s">
        <v>251</v>
      </c>
      <c r="D70" s="168" t="s">
        <v>225</v>
      </c>
      <c r="E70" s="133">
        <f>+E75</f>
        <v>0</v>
      </c>
      <c r="F70" s="133">
        <f t="shared" ref="F70:P70" si="100">+F75</f>
        <v>0</v>
      </c>
      <c r="G70" s="133">
        <f t="shared" si="100"/>
        <v>0</v>
      </c>
      <c r="H70" s="133">
        <f t="shared" si="100"/>
        <v>0</v>
      </c>
      <c r="I70" s="133">
        <f t="shared" si="100"/>
        <v>0</v>
      </c>
      <c r="J70" s="133">
        <f t="shared" si="100"/>
        <v>0</v>
      </c>
      <c r="K70" s="133">
        <f t="shared" si="100"/>
        <v>0</v>
      </c>
      <c r="L70" s="133">
        <f t="shared" si="100"/>
        <v>0</v>
      </c>
      <c r="M70" s="133">
        <f t="shared" si="100"/>
        <v>0</v>
      </c>
      <c r="N70" s="133">
        <f t="shared" si="100"/>
        <v>0</v>
      </c>
      <c r="O70" s="133">
        <f t="shared" si="100"/>
        <v>0</v>
      </c>
      <c r="P70" s="133">
        <f t="shared" si="100"/>
        <v>0</v>
      </c>
      <c r="Q70" s="167">
        <f t="shared" si="59"/>
        <v>0</v>
      </c>
      <c r="R70" s="135"/>
      <c r="S70" s="130" t="s">
        <v>3</v>
      </c>
      <c r="T70" s="131" t="s">
        <v>251</v>
      </c>
      <c r="U70" s="233"/>
      <c r="V70" s="562"/>
      <c r="W70" s="562"/>
      <c r="X70" s="562"/>
      <c r="Y70" s="562"/>
      <c r="Z70" s="562"/>
      <c r="AA70" s="562"/>
      <c r="AB70" s="562"/>
      <c r="AC70" s="562"/>
      <c r="AD70" s="562"/>
      <c r="AE70" s="562"/>
      <c r="AF70" s="654"/>
      <c r="AG70" s="645">
        <f t="shared" ref="AG70:AL70" si="101">+AG73+AG74+AG75+AG78</f>
        <v>0</v>
      </c>
      <c r="AH70" s="645">
        <f t="shared" si="101"/>
        <v>0</v>
      </c>
      <c r="AI70" s="645">
        <f t="shared" si="101"/>
        <v>0</v>
      </c>
      <c r="AJ70" s="645">
        <f t="shared" si="101"/>
        <v>0</v>
      </c>
      <c r="AK70" s="645">
        <f t="shared" si="101"/>
        <v>0</v>
      </c>
      <c r="AL70" s="645">
        <f t="shared" si="101"/>
        <v>0</v>
      </c>
      <c r="AM70" s="645">
        <f t="shared" ref="AM70:AQ70" si="102">+AM73+AM74+AM75+AM78</f>
        <v>0</v>
      </c>
      <c r="AN70" s="645">
        <f t="shared" si="102"/>
        <v>0</v>
      </c>
      <c r="AO70" s="645">
        <f t="shared" si="102"/>
        <v>0</v>
      </c>
      <c r="AP70" s="645">
        <f t="shared" si="102"/>
        <v>0</v>
      </c>
      <c r="AQ70" s="645">
        <f t="shared" si="102"/>
        <v>0</v>
      </c>
      <c r="AR70" s="645">
        <f>+AR73+AR74+AR75+AR78</f>
        <v>0</v>
      </c>
      <c r="AS70" s="261">
        <f>+AS73+AS74+AS75+AS78</f>
        <v>0</v>
      </c>
    </row>
    <row r="71" spans="2:45" x14ac:dyDescent="0.2">
      <c r="B71" s="170" t="s">
        <v>157</v>
      </c>
      <c r="C71" s="142" t="s">
        <v>232</v>
      </c>
      <c r="D71" s="285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2"/>
      <c r="R71" s="135"/>
      <c r="S71" s="170" t="s">
        <v>157</v>
      </c>
      <c r="T71" s="142" t="s">
        <v>232</v>
      </c>
      <c r="U71" s="396"/>
      <c r="V71" s="396"/>
      <c r="W71" s="396"/>
      <c r="X71" s="396"/>
      <c r="Y71" s="396"/>
      <c r="Z71" s="396"/>
      <c r="AA71" s="396"/>
      <c r="AB71" s="396"/>
      <c r="AC71" s="396"/>
      <c r="AD71" s="396"/>
      <c r="AE71" s="396"/>
      <c r="AF71" s="650"/>
      <c r="AG71" s="6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262"/>
    </row>
    <row r="72" spans="2:45" x14ac:dyDescent="0.2">
      <c r="B72" s="173" t="s">
        <v>162</v>
      </c>
      <c r="C72" s="474" t="s">
        <v>440</v>
      </c>
      <c r="D72" s="123" t="s">
        <v>252</v>
      </c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7"/>
      <c r="R72" s="135"/>
      <c r="S72" s="173" t="s">
        <v>162</v>
      </c>
      <c r="T72" s="474" t="s">
        <v>440</v>
      </c>
      <c r="U72" s="393"/>
      <c r="V72" s="393"/>
      <c r="W72" s="393"/>
      <c r="X72" s="393"/>
      <c r="Y72" s="393"/>
      <c r="Z72" s="393"/>
      <c r="AA72" s="393"/>
      <c r="AB72" s="393"/>
      <c r="AC72" s="393"/>
      <c r="AD72" s="393"/>
      <c r="AE72" s="393"/>
      <c r="AF72" s="651"/>
      <c r="AG72" s="627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262"/>
    </row>
    <row r="73" spans="2:45" x14ac:dyDescent="0.2">
      <c r="B73" s="145" t="s">
        <v>253</v>
      </c>
      <c r="C73" s="264" t="s">
        <v>441</v>
      </c>
      <c r="D73" s="123" t="s">
        <v>252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2">
        <f t="shared" ref="Q73:Q80" si="103">SUM(E73:P73)</f>
        <v>0</v>
      </c>
      <c r="R73" s="135"/>
      <c r="S73" s="145" t="s">
        <v>253</v>
      </c>
      <c r="T73" s="264" t="s">
        <v>441</v>
      </c>
      <c r="U73" s="392"/>
      <c r="V73" s="392"/>
      <c r="W73" s="392"/>
      <c r="X73" s="392"/>
      <c r="Y73" s="392"/>
      <c r="Z73" s="392"/>
      <c r="AA73" s="392"/>
      <c r="AB73" s="392"/>
      <c r="AC73" s="392"/>
      <c r="AD73" s="392"/>
      <c r="AE73" s="392"/>
      <c r="AF73" s="652"/>
      <c r="AG73" s="628">
        <f>+E73*U73</f>
        <v>0</v>
      </c>
      <c r="AH73" s="128">
        <f t="shared" ref="AH73:AH74" si="104">+F73*V73</f>
        <v>0</v>
      </c>
      <c r="AI73" s="128">
        <f t="shared" ref="AI73:AI74" si="105">+G73*W73</f>
        <v>0</v>
      </c>
      <c r="AJ73" s="128">
        <f t="shared" ref="AJ73:AJ74" si="106">+H73*X73</f>
        <v>0</v>
      </c>
      <c r="AK73" s="128">
        <f t="shared" ref="AK73:AK74" si="107">+I73*Y73</f>
        <v>0</v>
      </c>
      <c r="AL73" s="128">
        <f t="shared" ref="AL73:AL74" si="108">+J73*Z73</f>
        <v>0</v>
      </c>
      <c r="AM73" s="128">
        <f t="shared" ref="AM73:AM74" si="109">+K73*AA73</f>
        <v>0</v>
      </c>
      <c r="AN73" s="128">
        <f t="shared" ref="AN73:AN74" si="110">+L73*AB73</f>
        <v>0</v>
      </c>
      <c r="AO73" s="128">
        <f t="shared" ref="AO73:AO74" si="111">+M73*AC73</f>
        <v>0</v>
      </c>
      <c r="AP73" s="128">
        <f t="shared" ref="AP73:AP74" si="112">+N73*AD73</f>
        <v>0</v>
      </c>
      <c r="AQ73" s="128">
        <f t="shared" ref="AQ73:AQ74" si="113">+O73*AE73</f>
        <v>0</v>
      </c>
      <c r="AR73" s="128">
        <f t="shared" ref="AR73:AR74" si="114">+P73*AF73</f>
        <v>0</v>
      </c>
      <c r="AS73" s="262">
        <f t="shared" ref="AS73:AS80" si="115">SUM(AG73:AR73)</f>
        <v>0</v>
      </c>
    </row>
    <row r="74" spans="2:45" x14ac:dyDescent="0.2">
      <c r="B74" s="145" t="s">
        <v>254</v>
      </c>
      <c r="C74" s="264" t="s">
        <v>236</v>
      </c>
      <c r="D74" s="123" t="s">
        <v>252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2">
        <f t="shared" si="103"/>
        <v>0</v>
      </c>
      <c r="R74" s="135"/>
      <c r="S74" s="145" t="s">
        <v>254</v>
      </c>
      <c r="T74" s="264" t="s">
        <v>236</v>
      </c>
      <c r="U74" s="392"/>
      <c r="V74" s="392"/>
      <c r="W74" s="392"/>
      <c r="X74" s="392"/>
      <c r="Y74" s="392"/>
      <c r="Z74" s="392"/>
      <c r="AA74" s="392"/>
      <c r="AB74" s="392"/>
      <c r="AC74" s="392"/>
      <c r="AD74" s="392"/>
      <c r="AE74" s="392"/>
      <c r="AF74" s="652"/>
      <c r="AG74" s="628">
        <f>+E74*U74</f>
        <v>0</v>
      </c>
      <c r="AH74" s="128">
        <f t="shared" si="104"/>
        <v>0</v>
      </c>
      <c r="AI74" s="128">
        <f t="shared" si="105"/>
        <v>0</v>
      </c>
      <c r="AJ74" s="128">
        <f t="shared" si="106"/>
        <v>0</v>
      </c>
      <c r="AK74" s="128">
        <f t="shared" si="107"/>
        <v>0</v>
      </c>
      <c r="AL74" s="128">
        <f t="shared" si="108"/>
        <v>0</v>
      </c>
      <c r="AM74" s="128">
        <f t="shared" si="109"/>
        <v>0</v>
      </c>
      <c r="AN74" s="128">
        <f t="shared" si="110"/>
        <v>0</v>
      </c>
      <c r="AO74" s="128">
        <f t="shared" si="111"/>
        <v>0</v>
      </c>
      <c r="AP74" s="128">
        <f t="shared" si="112"/>
        <v>0</v>
      </c>
      <c r="AQ74" s="128">
        <f t="shared" si="113"/>
        <v>0</v>
      </c>
      <c r="AR74" s="128">
        <f t="shared" si="114"/>
        <v>0</v>
      </c>
      <c r="AS74" s="262">
        <f t="shared" si="115"/>
        <v>0</v>
      </c>
    </row>
    <row r="75" spans="2:45" x14ac:dyDescent="0.2">
      <c r="B75" s="145" t="s">
        <v>163</v>
      </c>
      <c r="C75" s="149" t="s">
        <v>224</v>
      </c>
      <c r="D75" s="124" t="s">
        <v>225</v>
      </c>
      <c r="E75" s="128">
        <f t="shared" ref="E75:P75" si="116">E76+E77</f>
        <v>0</v>
      </c>
      <c r="F75" s="128">
        <f t="shared" si="116"/>
        <v>0</v>
      </c>
      <c r="G75" s="128">
        <f t="shared" si="116"/>
        <v>0</v>
      </c>
      <c r="H75" s="128">
        <f t="shared" si="116"/>
        <v>0</v>
      </c>
      <c r="I75" s="128">
        <f t="shared" si="116"/>
        <v>0</v>
      </c>
      <c r="J75" s="128">
        <f t="shared" si="116"/>
        <v>0</v>
      </c>
      <c r="K75" s="128">
        <f t="shared" si="116"/>
        <v>0</v>
      </c>
      <c r="L75" s="128">
        <f t="shared" si="116"/>
        <v>0</v>
      </c>
      <c r="M75" s="128">
        <f t="shared" si="116"/>
        <v>0</v>
      </c>
      <c r="N75" s="128">
        <f t="shared" si="116"/>
        <v>0</v>
      </c>
      <c r="O75" s="128">
        <f t="shared" si="116"/>
        <v>0</v>
      </c>
      <c r="P75" s="128">
        <f t="shared" si="116"/>
        <v>0</v>
      </c>
      <c r="Q75" s="153">
        <f t="shared" si="103"/>
        <v>0</v>
      </c>
      <c r="R75" s="135"/>
      <c r="S75" s="145" t="s">
        <v>163</v>
      </c>
      <c r="T75" s="149" t="s">
        <v>224</v>
      </c>
      <c r="U75" s="393"/>
      <c r="V75" s="393"/>
      <c r="W75" s="393"/>
      <c r="X75" s="393"/>
      <c r="Y75" s="393"/>
      <c r="Z75" s="393"/>
      <c r="AA75" s="393"/>
      <c r="AB75" s="393"/>
      <c r="AC75" s="393"/>
      <c r="AD75" s="393"/>
      <c r="AE75" s="393"/>
      <c r="AF75" s="651"/>
      <c r="AG75" s="628">
        <f>+AG76+AG77</f>
        <v>0</v>
      </c>
      <c r="AH75" s="128">
        <f>+AH76+AH77</f>
        <v>0</v>
      </c>
      <c r="AI75" s="128">
        <f t="shared" ref="AI75:AO75" si="117">+AI76+AI77</f>
        <v>0</v>
      </c>
      <c r="AJ75" s="128">
        <f t="shared" si="117"/>
        <v>0</v>
      </c>
      <c r="AK75" s="128">
        <f t="shared" si="117"/>
        <v>0</v>
      </c>
      <c r="AL75" s="128">
        <f t="shared" si="117"/>
        <v>0</v>
      </c>
      <c r="AM75" s="128">
        <f t="shared" si="117"/>
        <v>0</v>
      </c>
      <c r="AN75" s="128">
        <f t="shared" si="117"/>
        <v>0</v>
      </c>
      <c r="AO75" s="128">
        <f t="shared" si="117"/>
        <v>0</v>
      </c>
      <c r="AP75" s="128">
        <f>+AP76+AP77</f>
        <v>0</v>
      </c>
      <c r="AQ75" s="128">
        <f>+AQ76+AQ77</f>
        <v>0</v>
      </c>
      <c r="AR75" s="128">
        <f>+AR76+AR77</f>
        <v>0</v>
      </c>
      <c r="AS75" s="262">
        <f t="shared" si="115"/>
        <v>0</v>
      </c>
    </row>
    <row r="76" spans="2:45" x14ac:dyDescent="0.2">
      <c r="B76" s="145" t="s">
        <v>164</v>
      </c>
      <c r="C76" s="154" t="s">
        <v>238</v>
      </c>
      <c r="D76" s="124" t="s">
        <v>225</v>
      </c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53">
        <f t="shared" si="103"/>
        <v>0</v>
      </c>
      <c r="R76" s="135"/>
      <c r="S76" s="145" t="s">
        <v>164</v>
      </c>
      <c r="T76" s="154" t="s">
        <v>238</v>
      </c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652"/>
      <c r="AG76" s="628">
        <f>+E76*U76</f>
        <v>0</v>
      </c>
      <c r="AH76" s="128">
        <f t="shared" ref="AH76:AH77" si="118">+F76*V76</f>
        <v>0</v>
      </c>
      <c r="AI76" s="128">
        <f t="shared" ref="AI76:AI77" si="119">+G76*W76</f>
        <v>0</v>
      </c>
      <c r="AJ76" s="128">
        <f t="shared" ref="AJ76:AJ77" si="120">+H76*X76</f>
        <v>0</v>
      </c>
      <c r="AK76" s="128">
        <f t="shared" ref="AK76:AK77" si="121">+I76*Y76</f>
        <v>0</v>
      </c>
      <c r="AL76" s="128">
        <f t="shared" ref="AL76:AL77" si="122">+J76*Z76</f>
        <v>0</v>
      </c>
      <c r="AM76" s="128">
        <f t="shared" ref="AM76:AM77" si="123">+K76*AA76</f>
        <v>0</v>
      </c>
      <c r="AN76" s="128">
        <f t="shared" ref="AN76:AN77" si="124">+L76*AB76</f>
        <v>0</v>
      </c>
      <c r="AO76" s="128">
        <f t="shared" ref="AO76:AO77" si="125">+M76*AC76</f>
        <v>0</v>
      </c>
      <c r="AP76" s="128">
        <f t="shared" ref="AP76:AP77" si="126">+N76*AD76</f>
        <v>0</v>
      </c>
      <c r="AQ76" s="128">
        <f t="shared" ref="AQ76:AQ77" si="127">+O76*AE76</f>
        <v>0</v>
      </c>
      <c r="AR76" s="128">
        <f t="shared" ref="AR76:AR77" si="128">+P76*AF76</f>
        <v>0</v>
      </c>
      <c r="AS76" s="262">
        <f t="shared" si="115"/>
        <v>0</v>
      </c>
    </row>
    <row r="77" spans="2:45" x14ac:dyDescent="0.2">
      <c r="B77" s="145" t="s">
        <v>165</v>
      </c>
      <c r="C77" s="154" t="s">
        <v>240</v>
      </c>
      <c r="D77" s="124" t="s">
        <v>225</v>
      </c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53">
        <f t="shared" si="103"/>
        <v>0</v>
      </c>
      <c r="R77" s="135"/>
      <c r="S77" s="145" t="s">
        <v>165</v>
      </c>
      <c r="T77" s="154" t="s">
        <v>240</v>
      </c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652"/>
      <c r="AG77" s="628">
        <f>+E77*U77</f>
        <v>0</v>
      </c>
      <c r="AH77" s="128">
        <f t="shared" si="118"/>
        <v>0</v>
      </c>
      <c r="AI77" s="128">
        <f t="shared" si="119"/>
        <v>0</v>
      </c>
      <c r="AJ77" s="128">
        <f t="shared" si="120"/>
        <v>0</v>
      </c>
      <c r="AK77" s="128">
        <f t="shared" si="121"/>
        <v>0</v>
      </c>
      <c r="AL77" s="128">
        <f t="shared" si="122"/>
        <v>0</v>
      </c>
      <c r="AM77" s="128">
        <f t="shared" si="123"/>
        <v>0</v>
      </c>
      <c r="AN77" s="128">
        <f t="shared" si="124"/>
        <v>0</v>
      </c>
      <c r="AO77" s="128">
        <f t="shared" si="125"/>
        <v>0</v>
      </c>
      <c r="AP77" s="128">
        <f t="shared" si="126"/>
        <v>0</v>
      </c>
      <c r="AQ77" s="128">
        <f t="shared" si="127"/>
        <v>0</v>
      </c>
      <c r="AR77" s="128">
        <f t="shared" si="128"/>
        <v>0</v>
      </c>
      <c r="AS77" s="262">
        <f t="shared" si="115"/>
        <v>0</v>
      </c>
    </row>
    <row r="78" spans="2:45" x14ac:dyDescent="0.2">
      <c r="B78" s="145" t="s">
        <v>168</v>
      </c>
      <c r="C78" s="155" t="s">
        <v>228</v>
      </c>
      <c r="D78" s="126" t="s">
        <v>229</v>
      </c>
      <c r="E78" s="128">
        <f t="shared" ref="E78:P78" si="129">E79+E80</f>
        <v>0</v>
      </c>
      <c r="F78" s="128">
        <f t="shared" si="129"/>
        <v>0</v>
      </c>
      <c r="G78" s="128">
        <f t="shared" si="129"/>
        <v>0</v>
      </c>
      <c r="H78" s="128">
        <f t="shared" si="129"/>
        <v>0</v>
      </c>
      <c r="I78" s="128">
        <f t="shared" si="129"/>
        <v>0</v>
      </c>
      <c r="J78" s="128">
        <f t="shared" si="129"/>
        <v>0</v>
      </c>
      <c r="K78" s="128">
        <f t="shared" si="129"/>
        <v>0</v>
      </c>
      <c r="L78" s="128">
        <f t="shared" si="129"/>
        <v>0</v>
      </c>
      <c r="M78" s="128">
        <f t="shared" si="129"/>
        <v>0</v>
      </c>
      <c r="N78" s="128">
        <f t="shared" si="129"/>
        <v>0</v>
      </c>
      <c r="O78" s="128">
        <f t="shared" si="129"/>
        <v>0</v>
      </c>
      <c r="P78" s="128">
        <f t="shared" si="129"/>
        <v>0</v>
      </c>
      <c r="Q78" s="153">
        <f t="shared" si="103"/>
        <v>0</v>
      </c>
      <c r="R78" s="135"/>
      <c r="S78" s="145" t="s">
        <v>168</v>
      </c>
      <c r="T78" s="155" t="s">
        <v>228</v>
      </c>
      <c r="U78" s="393"/>
      <c r="V78" s="393"/>
      <c r="W78" s="393"/>
      <c r="X78" s="393"/>
      <c r="Y78" s="393"/>
      <c r="Z78" s="393"/>
      <c r="AA78" s="393"/>
      <c r="AB78" s="393"/>
      <c r="AC78" s="393"/>
      <c r="AD78" s="393"/>
      <c r="AE78" s="393"/>
      <c r="AF78" s="651"/>
      <c r="AG78" s="629">
        <f>+AG79+AG80</f>
        <v>0</v>
      </c>
      <c r="AH78" s="156">
        <f>+AH79+AH80</f>
        <v>0</v>
      </c>
      <c r="AI78" s="156">
        <f t="shared" ref="AI78:AO78" si="130">+AI79+AI80</f>
        <v>0</v>
      </c>
      <c r="AJ78" s="156">
        <f t="shared" si="130"/>
        <v>0</v>
      </c>
      <c r="AK78" s="156">
        <f t="shared" si="130"/>
        <v>0</v>
      </c>
      <c r="AL78" s="156">
        <f t="shared" si="130"/>
        <v>0</v>
      </c>
      <c r="AM78" s="156">
        <f t="shared" si="130"/>
        <v>0</v>
      </c>
      <c r="AN78" s="156">
        <f t="shared" si="130"/>
        <v>0</v>
      </c>
      <c r="AO78" s="156">
        <f t="shared" si="130"/>
        <v>0</v>
      </c>
      <c r="AP78" s="156">
        <f>+AP79+AP80</f>
        <v>0</v>
      </c>
      <c r="AQ78" s="156">
        <f>+AQ79+AQ80</f>
        <v>0</v>
      </c>
      <c r="AR78" s="156">
        <f>+AR79+AR80</f>
        <v>0</v>
      </c>
      <c r="AS78" s="262">
        <f t="shared" si="115"/>
        <v>0</v>
      </c>
    </row>
    <row r="79" spans="2:45" x14ac:dyDescent="0.2">
      <c r="B79" s="158" t="s">
        <v>312</v>
      </c>
      <c r="C79" s="155" t="s">
        <v>242</v>
      </c>
      <c r="D79" s="126" t="s">
        <v>229</v>
      </c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3">
        <f t="shared" si="103"/>
        <v>0</v>
      </c>
      <c r="R79" s="135"/>
      <c r="S79" s="158" t="s">
        <v>312</v>
      </c>
      <c r="T79" s="155" t="s">
        <v>242</v>
      </c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652"/>
      <c r="AG79" s="628">
        <f>+E79*U79</f>
        <v>0</v>
      </c>
      <c r="AH79" s="128">
        <f t="shared" ref="AH79:AH80" si="131">+F79*V79</f>
        <v>0</v>
      </c>
      <c r="AI79" s="128">
        <f t="shared" ref="AI79:AI80" si="132">+G79*W79</f>
        <v>0</v>
      </c>
      <c r="AJ79" s="128">
        <f t="shared" ref="AJ79:AJ80" si="133">+H79*X79</f>
        <v>0</v>
      </c>
      <c r="AK79" s="128">
        <f t="shared" ref="AK79:AK80" si="134">+I79*Y79</f>
        <v>0</v>
      </c>
      <c r="AL79" s="128">
        <f t="shared" ref="AL79:AL80" si="135">+J79*Z79</f>
        <v>0</v>
      </c>
      <c r="AM79" s="128">
        <f t="shared" ref="AM79:AM80" si="136">+K79*AA79</f>
        <v>0</v>
      </c>
      <c r="AN79" s="128">
        <f t="shared" ref="AN79:AN80" si="137">+L79*AB79</f>
        <v>0</v>
      </c>
      <c r="AO79" s="128">
        <f t="shared" ref="AO79:AO80" si="138">+M79*AC79</f>
        <v>0</v>
      </c>
      <c r="AP79" s="128">
        <f t="shared" ref="AP79:AP80" si="139">+N79*AD79</f>
        <v>0</v>
      </c>
      <c r="AQ79" s="128">
        <f t="shared" ref="AQ79:AQ80" si="140">+O79*AE79</f>
        <v>0</v>
      </c>
      <c r="AR79" s="128">
        <f t="shared" ref="AR79:AR80" si="141">+P79*AF79</f>
        <v>0</v>
      </c>
      <c r="AS79" s="262">
        <f t="shared" si="115"/>
        <v>0</v>
      </c>
    </row>
    <row r="80" spans="2:45" x14ac:dyDescent="0.2">
      <c r="B80" s="160" t="s">
        <v>313</v>
      </c>
      <c r="C80" s="282" t="s">
        <v>244</v>
      </c>
      <c r="D80" s="126" t="s">
        <v>229</v>
      </c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63">
        <f t="shared" si="103"/>
        <v>0</v>
      </c>
      <c r="R80" s="135"/>
      <c r="S80" s="158" t="s">
        <v>313</v>
      </c>
      <c r="T80" s="282" t="s">
        <v>244</v>
      </c>
      <c r="U80" s="395"/>
      <c r="V80" s="395"/>
      <c r="W80" s="395"/>
      <c r="X80" s="395"/>
      <c r="Y80" s="395"/>
      <c r="Z80" s="395"/>
      <c r="AA80" s="395"/>
      <c r="AB80" s="395"/>
      <c r="AC80" s="395"/>
      <c r="AD80" s="395"/>
      <c r="AE80" s="395"/>
      <c r="AF80" s="653"/>
      <c r="AG80" s="628">
        <f>+E80*U80</f>
        <v>0</v>
      </c>
      <c r="AH80" s="128">
        <f t="shared" si="131"/>
        <v>0</v>
      </c>
      <c r="AI80" s="128">
        <f t="shared" si="132"/>
        <v>0</v>
      </c>
      <c r="AJ80" s="128">
        <f t="shared" si="133"/>
        <v>0</v>
      </c>
      <c r="AK80" s="128">
        <f t="shared" si="134"/>
        <v>0</v>
      </c>
      <c r="AL80" s="128">
        <f t="shared" si="135"/>
        <v>0</v>
      </c>
      <c r="AM80" s="128">
        <f t="shared" si="136"/>
        <v>0</v>
      </c>
      <c r="AN80" s="128">
        <f t="shared" si="137"/>
        <v>0</v>
      </c>
      <c r="AO80" s="128">
        <f t="shared" si="138"/>
        <v>0</v>
      </c>
      <c r="AP80" s="128">
        <f t="shared" si="139"/>
        <v>0</v>
      </c>
      <c r="AQ80" s="128">
        <f t="shared" si="140"/>
        <v>0</v>
      </c>
      <c r="AR80" s="128">
        <f t="shared" si="141"/>
        <v>0</v>
      </c>
      <c r="AS80" s="262">
        <f t="shared" si="115"/>
        <v>0</v>
      </c>
    </row>
    <row r="81" spans="2:45" x14ac:dyDescent="0.2">
      <c r="B81" s="164"/>
      <c r="C81" s="161" t="s">
        <v>255</v>
      </c>
      <c r="D81" s="132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63"/>
      <c r="R81" s="135"/>
      <c r="S81" s="130"/>
      <c r="T81" s="131" t="s">
        <v>255</v>
      </c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655"/>
      <c r="AG81" s="625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206"/>
    </row>
    <row r="82" spans="2:45" x14ac:dyDescent="0.2">
      <c r="B82" s="130" t="s">
        <v>107</v>
      </c>
      <c r="C82" s="131" t="s">
        <v>256</v>
      </c>
      <c r="D82" s="132" t="s">
        <v>225</v>
      </c>
      <c r="E82" s="133">
        <f t="shared" ref="E82:P82" si="142">E83+E110</f>
        <v>0</v>
      </c>
      <c r="F82" s="133">
        <f t="shared" si="142"/>
        <v>0</v>
      </c>
      <c r="G82" s="133">
        <f t="shared" si="142"/>
        <v>0</v>
      </c>
      <c r="H82" s="133">
        <f t="shared" si="142"/>
        <v>0</v>
      </c>
      <c r="I82" s="133">
        <f t="shared" si="142"/>
        <v>0</v>
      </c>
      <c r="J82" s="133">
        <f t="shared" si="142"/>
        <v>0</v>
      </c>
      <c r="K82" s="133">
        <f t="shared" si="142"/>
        <v>0</v>
      </c>
      <c r="L82" s="133">
        <f t="shared" si="142"/>
        <v>0</v>
      </c>
      <c r="M82" s="133">
        <f t="shared" si="142"/>
        <v>0</v>
      </c>
      <c r="N82" s="133">
        <f t="shared" si="142"/>
        <v>0</v>
      </c>
      <c r="O82" s="133">
        <f t="shared" si="142"/>
        <v>0</v>
      </c>
      <c r="P82" s="133">
        <f t="shared" si="142"/>
        <v>0</v>
      </c>
      <c r="Q82" s="134">
        <f>SUM(E82:P82)</f>
        <v>0</v>
      </c>
      <c r="R82" s="135"/>
      <c r="S82" s="164" t="s">
        <v>107</v>
      </c>
      <c r="T82" s="202" t="s">
        <v>256</v>
      </c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655"/>
      <c r="AG82" s="647">
        <f>+AG83+AG110</f>
        <v>0</v>
      </c>
      <c r="AH82" s="204">
        <f>+AH83+AH110</f>
        <v>0</v>
      </c>
      <c r="AI82" s="204">
        <f t="shared" ref="AI82:AO82" si="143">+AI83+AI110</f>
        <v>0</v>
      </c>
      <c r="AJ82" s="204">
        <f t="shared" si="143"/>
        <v>0</v>
      </c>
      <c r="AK82" s="204">
        <f t="shared" si="143"/>
        <v>0</v>
      </c>
      <c r="AL82" s="204">
        <f t="shared" si="143"/>
        <v>0</v>
      </c>
      <c r="AM82" s="204">
        <f t="shared" si="143"/>
        <v>0</v>
      </c>
      <c r="AN82" s="204">
        <f t="shared" si="143"/>
        <v>0</v>
      </c>
      <c r="AO82" s="204">
        <f t="shared" si="143"/>
        <v>0</v>
      </c>
      <c r="AP82" s="204">
        <f>+AP83+AP110</f>
        <v>0</v>
      </c>
      <c r="AQ82" s="204">
        <f>+AQ83+AQ110</f>
        <v>0</v>
      </c>
      <c r="AR82" s="204">
        <f>+AR83+AR110</f>
        <v>0</v>
      </c>
      <c r="AS82" s="286">
        <f>+AS83+AS110</f>
        <v>0</v>
      </c>
    </row>
    <row r="83" spans="2:45" x14ac:dyDescent="0.2">
      <c r="B83" s="173" t="s">
        <v>257</v>
      </c>
      <c r="C83" s="142" t="s">
        <v>258</v>
      </c>
      <c r="D83" s="143" t="s">
        <v>225</v>
      </c>
      <c r="E83" s="148">
        <f t="shared" ref="E83:P83" si="144">E87+E96</f>
        <v>0</v>
      </c>
      <c r="F83" s="148">
        <f t="shared" si="144"/>
        <v>0</v>
      </c>
      <c r="G83" s="148">
        <f t="shared" si="144"/>
        <v>0</v>
      </c>
      <c r="H83" s="148">
        <f t="shared" si="144"/>
        <v>0</v>
      </c>
      <c r="I83" s="148">
        <f t="shared" si="144"/>
        <v>0</v>
      </c>
      <c r="J83" s="148">
        <f t="shared" si="144"/>
        <v>0</v>
      </c>
      <c r="K83" s="148">
        <f t="shared" si="144"/>
        <v>0</v>
      </c>
      <c r="L83" s="148">
        <f t="shared" si="144"/>
        <v>0</v>
      </c>
      <c r="M83" s="148">
        <f t="shared" si="144"/>
        <v>0</v>
      </c>
      <c r="N83" s="148">
        <f t="shared" si="144"/>
        <v>0</v>
      </c>
      <c r="O83" s="148">
        <f t="shared" si="144"/>
        <v>0</v>
      </c>
      <c r="P83" s="148">
        <f t="shared" si="144"/>
        <v>0</v>
      </c>
      <c r="Q83" s="176">
        <f>SUM(E83:P83)</f>
        <v>0</v>
      </c>
      <c r="R83" s="135"/>
      <c r="S83" s="173" t="s">
        <v>257</v>
      </c>
      <c r="T83" s="142" t="s">
        <v>258</v>
      </c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655"/>
      <c r="AG83" s="646">
        <f>+AG84+AG93</f>
        <v>0</v>
      </c>
      <c r="AH83" s="136">
        <f>+AH84+AH93</f>
        <v>0</v>
      </c>
      <c r="AI83" s="136">
        <f t="shared" ref="AI83:AO83" si="145">+AI84+AI93</f>
        <v>0</v>
      </c>
      <c r="AJ83" s="136">
        <f t="shared" si="145"/>
        <v>0</v>
      </c>
      <c r="AK83" s="136">
        <f t="shared" si="145"/>
        <v>0</v>
      </c>
      <c r="AL83" s="136">
        <f t="shared" si="145"/>
        <v>0</v>
      </c>
      <c r="AM83" s="136">
        <f t="shared" si="145"/>
        <v>0</v>
      </c>
      <c r="AN83" s="136">
        <f t="shared" si="145"/>
        <v>0</v>
      </c>
      <c r="AO83" s="136">
        <f t="shared" si="145"/>
        <v>0</v>
      </c>
      <c r="AP83" s="136">
        <f>+AP84+AP93</f>
        <v>0</v>
      </c>
      <c r="AQ83" s="136">
        <f>+AQ84+AQ93</f>
        <v>0</v>
      </c>
      <c r="AR83" s="136">
        <f>+AR84+AR93</f>
        <v>0</v>
      </c>
      <c r="AS83" s="283">
        <f>+AS84+AS93</f>
        <v>0</v>
      </c>
    </row>
    <row r="84" spans="2:45" x14ac:dyDescent="0.2">
      <c r="B84" s="145"/>
      <c r="C84" s="154" t="s">
        <v>259</v>
      </c>
      <c r="D84" s="157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53"/>
      <c r="R84" s="135"/>
      <c r="S84" s="145"/>
      <c r="T84" s="154" t="s">
        <v>259</v>
      </c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655"/>
      <c r="AG84" s="625">
        <f>+AG85+AG86+AG87</f>
        <v>0</v>
      </c>
      <c r="AH84" s="133">
        <f>+AH85+AH86+AH87</f>
        <v>0</v>
      </c>
      <c r="AI84" s="133">
        <f t="shared" ref="AI84:AO84" si="146">+AI85+AI86+AI87</f>
        <v>0</v>
      </c>
      <c r="AJ84" s="133">
        <f t="shared" si="146"/>
        <v>0</v>
      </c>
      <c r="AK84" s="133">
        <f t="shared" si="146"/>
        <v>0</v>
      </c>
      <c r="AL84" s="133">
        <f t="shared" si="146"/>
        <v>0</v>
      </c>
      <c r="AM84" s="133">
        <f t="shared" si="146"/>
        <v>0</v>
      </c>
      <c r="AN84" s="133">
        <f t="shared" si="146"/>
        <v>0</v>
      </c>
      <c r="AO84" s="133">
        <f t="shared" si="146"/>
        <v>0</v>
      </c>
      <c r="AP84" s="133">
        <f>+AP85+AP86+AP87</f>
        <v>0</v>
      </c>
      <c r="AQ84" s="133">
        <f>+AQ85+AQ86+AQ87</f>
        <v>0</v>
      </c>
      <c r="AR84" s="133">
        <f>+AR85+AR86+AR87</f>
        <v>0</v>
      </c>
      <c r="AS84" s="287">
        <f>+AS85+AS86+AS87</f>
        <v>0</v>
      </c>
    </row>
    <row r="85" spans="2:45" ht="13.5" customHeight="1" x14ac:dyDescent="0.2">
      <c r="B85" s="145" t="s">
        <v>260</v>
      </c>
      <c r="C85" s="149" t="s">
        <v>234</v>
      </c>
      <c r="D85" s="150" t="s">
        <v>223</v>
      </c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53">
        <f>SUM(E85:P85)</f>
        <v>0</v>
      </c>
      <c r="R85" s="135"/>
      <c r="S85" s="145" t="s">
        <v>260</v>
      </c>
      <c r="T85" s="149" t="s">
        <v>234</v>
      </c>
      <c r="U85" s="396"/>
      <c r="V85" s="396"/>
      <c r="W85" s="396"/>
      <c r="X85" s="396"/>
      <c r="Y85" s="396"/>
      <c r="Z85" s="396"/>
      <c r="AA85" s="396"/>
      <c r="AB85" s="396"/>
      <c r="AC85" s="396"/>
      <c r="AD85" s="396"/>
      <c r="AE85" s="396"/>
      <c r="AF85" s="650"/>
      <c r="AG85" s="628">
        <f>+E85*U85</f>
        <v>0</v>
      </c>
      <c r="AH85" s="128">
        <f t="shared" ref="AH85:AR85" si="147">+F85*V85</f>
        <v>0</v>
      </c>
      <c r="AI85" s="128">
        <f t="shared" si="147"/>
        <v>0</v>
      </c>
      <c r="AJ85" s="128">
        <f t="shared" si="147"/>
        <v>0</v>
      </c>
      <c r="AK85" s="128">
        <f t="shared" si="147"/>
        <v>0</v>
      </c>
      <c r="AL85" s="128">
        <f t="shared" si="147"/>
        <v>0</v>
      </c>
      <c r="AM85" s="128">
        <f t="shared" si="147"/>
        <v>0</v>
      </c>
      <c r="AN85" s="128">
        <f t="shared" si="147"/>
        <v>0</v>
      </c>
      <c r="AO85" s="128">
        <f t="shared" si="147"/>
        <v>0</v>
      </c>
      <c r="AP85" s="128">
        <f t="shared" si="147"/>
        <v>0</v>
      </c>
      <c r="AQ85" s="128">
        <f t="shared" si="147"/>
        <v>0</v>
      </c>
      <c r="AR85" s="128">
        <f t="shared" si="147"/>
        <v>0</v>
      </c>
      <c r="AS85" s="262">
        <f>SUM(AG85:AR85)</f>
        <v>0</v>
      </c>
    </row>
    <row r="86" spans="2:45" x14ac:dyDescent="0.2">
      <c r="B86" s="145" t="s">
        <v>261</v>
      </c>
      <c r="C86" s="149" t="s">
        <v>232</v>
      </c>
      <c r="D86" s="150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53"/>
      <c r="R86" s="135"/>
      <c r="S86" s="145" t="s">
        <v>261</v>
      </c>
      <c r="T86" s="149" t="s">
        <v>232</v>
      </c>
      <c r="U86" s="391"/>
      <c r="V86" s="391"/>
      <c r="W86" s="391"/>
      <c r="X86" s="391"/>
      <c r="Y86" s="391"/>
      <c r="Z86" s="391"/>
      <c r="AA86" s="391"/>
      <c r="AB86" s="391"/>
      <c r="AC86" s="391"/>
      <c r="AD86" s="391"/>
      <c r="AE86" s="391"/>
      <c r="AF86" s="656"/>
      <c r="AG86" s="6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262">
        <f>SUM(AG86:AR86)</f>
        <v>0</v>
      </c>
    </row>
    <row r="87" spans="2:45" x14ac:dyDescent="0.2">
      <c r="B87" s="145" t="s">
        <v>314</v>
      </c>
      <c r="C87" s="149" t="s">
        <v>224</v>
      </c>
      <c r="D87" s="150" t="s">
        <v>225</v>
      </c>
      <c r="E87" s="128">
        <f t="shared" ref="E87:P87" si="148">E88+E89+E90+E91+E92</f>
        <v>0</v>
      </c>
      <c r="F87" s="128">
        <f t="shared" si="148"/>
        <v>0</v>
      </c>
      <c r="G87" s="128">
        <f t="shared" si="148"/>
        <v>0</v>
      </c>
      <c r="H87" s="128">
        <f t="shared" si="148"/>
        <v>0</v>
      </c>
      <c r="I87" s="128">
        <f t="shared" si="148"/>
        <v>0</v>
      </c>
      <c r="J87" s="128">
        <f t="shared" si="148"/>
        <v>0</v>
      </c>
      <c r="K87" s="128">
        <f t="shared" si="148"/>
        <v>0</v>
      </c>
      <c r="L87" s="128">
        <f t="shared" si="148"/>
        <v>0</v>
      </c>
      <c r="M87" s="128">
        <f t="shared" si="148"/>
        <v>0</v>
      </c>
      <c r="N87" s="128">
        <f t="shared" si="148"/>
        <v>0</v>
      </c>
      <c r="O87" s="128">
        <f t="shared" si="148"/>
        <v>0</v>
      </c>
      <c r="P87" s="128">
        <f t="shared" si="148"/>
        <v>0</v>
      </c>
      <c r="Q87" s="153">
        <f t="shared" ref="Q87:Q92" si="149">SUM(E87:P87)</f>
        <v>0</v>
      </c>
      <c r="R87" s="135"/>
      <c r="S87" s="145" t="s">
        <v>314</v>
      </c>
      <c r="T87" s="149" t="s">
        <v>224</v>
      </c>
      <c r="U87" s="393"/>
      <c r="V87" s="393"/>
      <c r="W87" s="393"/>
      <c r="X87" s="393"/>
      <c r="Y87" s="393"/>
      <c r="Z87" s="393"/>
      <c r="AA87" s="393"/>
      <c r="AB87" s="393"/>
      <c r="AC87" s="393"/>
      <c r="AD87" s="393"/>
      <c r="AE87" s="393"/>
      <c r="AF87" s="651"/>
      <c r="AG87" s="628">
        <f>+AG88+AG89+AG90+AG91+AG92</f>
        <v>0</v>
      </c>
      <c r="AH87" s="128">
        <f>+AH88+AH89+AH90+AH91+AH92</f>
        <v>0</v>
      </c>
      <c r="AI87" s="128">
        <f t="shared" ref="AI87:AO87" si="150">+AI88+AI89+AI90+AI91+AI92</f>
        <v>0</v>
      </c>
      <c r="AJ87" s="128">
        <f t="shared" si="150"/>
        <v>0</v>
      </c>
      <c r="AK87" s="128">
        <f t="shared" si="150"/>
        <v>0</v>
      </c>
      <c r="AL87" s="128">
        <f t="shared" si="150"/>
        <v>0</v>
      </c>
      <c r="AM87" s="128">
        <f t="shared" si="150"/>
        <v>0</v>
      </c>
      <c r="AN87" s="128">
        <f t="shared" si="150"/>
        <v>0</v>
      </c>
      <c r="AO87" s="128">
        <f t="shared" si="150"/>
        <v>0</v>
      </c>
      <c r="AP87" s="128">
        <f>+AP88+AP89+AP90+AP91+AP92</f>
        <v>0</v>
      </c>
      <c r="AQ87" s="128">
        <f>+AQ88+AQ89+AQ90+AQ91+AQ92</f>
        <v>0</v>
      </c>
      <c r="AR87" s="128">
        <f>+AR88+AR89+AR90+AR91+AR92</f>
        <v>0</v>
      </c>
      <c r="AS87" s="262">
        <f t="shared" ref="AS87:AS92" si="151">SUM(AG87:AR87)</f>
        <v>0</v>
      </c>
    </row>
    <row r="88" spans="2:45" x14ac:dyDescent="0.2">
      <c r="B88" s="145" t="s">
        <v>315</v>
      </c>
      <c r="C88" s="155" t="s">
        <v>262</v>
      </c>
      <c r="D88" s="150" t="s">
        <v>225</v>
      </c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53">
        <f t="shared" si="149"/>
        <v>0</v>
      </c>
      <c r="R88" s="135"/>
      <c r="S88" s="145" t="s">
        <v>315</v>
      </c>
      <c r="T88" s="155" t="s">
        <v>262</v>
      </c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652"/>
      <c r="AG88" s="628">
        <f>+E88*U88</f>
        <v>0</v>
      </c>
      <c r="AH88" s="128">
        <f t="shared" ref="AH88:AR92" si="152">+F88*V88</f>
        <v>0</v>
      </c>
      <c r="AI88" s="128">
        <f t="shared" si="152"/>
        <v>0</v>
      </c>
      <c r="AJ88" s="128">
        <f t="shared" si="152"/>
        <v>0</v>
      </c>
      <c r="AK88" s="128">
        <f t="shared" si="152"/>
        <v>0</v>
      </c>
      <c r="AL88" s="128">
        <f t="shared" si="152"/>
        <v>0</v>
      </c>
      <c r="AM88" s="128">
        <f t="shared" si="152"/>
        <v>0</v>
      </c>
      <c r="AN88" s="128">
        <f t="shared" si="152"/>
        <v>0</v>
      </c>
      <c r="AO88" s="128">
        <f t="shared" si="152"/>
        <v>0</v>
      </c>
      <c r="AP88" s="128">
        <f t="shared" si="152"/>
        <v>0</v>
      </c>
      <c r="AQ88" s="128">
        <f t="shared" si="152"/>
        <v>0</v>
      </c>
      <c r="AR88" s="128">
        <f t="shared" si="152"/>
        <v>0</v>
      </c>
      <c r="AS88" s="262">
        <f t="shared" si="151"/>
        <v>0</v>
      </c>
    </row>
    <row r="89" spans="2:45" x14ac:dyDescent="0.2">
      <c r="B89" s="177" t="s">
        <v>316</v>
      </c>
      <c r="C89" s="155" t="s">
        <v>263</v>
      </c>
      <c r="D89" s="150" t="s">
        <v>225</v>
      </c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53">
        <f t="shared" si="149"/>
        <v>0</v>
      </c>
      <c r="R89" s="135"/>
      <c r="S89" s="177" t="s">
        <v>316</v>
      </c>
      <c r="T89" s="155" t="s">
        <v>263</v>
      </c>
      <c r="U89" s="392"/>
      <c r="V89" s="392"/>
      <c r="W89" s="392"/>
      <c r="X89" s="392"/>
      <c r="Y89" s="392"/>
      <c r="Z89" s="392"/>
      <c r="AA89" s="392"/>
      <c r="AB89" s="392"/>
      <c r="AC89" s="392"/>
      <c r="AD89" s="392"/>
      <c r="AE89" s="392"/>
      <c r="AF89" s="652"/>
      <c r="AG89" s="628">
        <f>+E89*U89</f>
        <v>0</v>
      </c>
      <c r="AH89" s="128">
        <f t="shared" si="152"/>
        <v>0</v>
      </c>
      <c r="AI89" s="128">
        <f t="shared" si="152"/>
        <v>0</v>
      </c>
      <c r="AJ89" s="128">
        <f t="shared" si="152"/>
        <v>0</v>
      </c>
      <c r="AK89" s="128">
        <f t="shared" si="152"/>
        <v>0</v>
      </c>
      <c r="AL89" s="128">
        <f t="shared" si="152"/>
        <v>0</v>
      </c>
      <c r="AM89" s="128">
        <f t="shared" si="152"/>
        <v>0</v>
      </c>
      <c r="AN89" s="128">
        <f t="shared" si="152"/>
        <v>0</v>
      </c>
      <c r="AO89" s="128">
        <f t="shared" si="152"/>
        <v>0</v>
      </c>
      <c r="AP89" s="128">
        <f t="shared" si="152"/>
        <v>0</v>
      </c>
      <c r="AQ89" s="128">
        <f t="shared" si="152"/>
        <v>0</v>
      </c>
      <c r="AR89" s="128">
        <f t="shared" si="152"/>
        <v>0</v>
      </c>
      <c r="AS89" s="262">
        <f t="shared" si="151"/>
        <v>0</v>
      </c>
    </row>
    <row r="90" spans="2:45" x14ac:dyDescent="0.2">
      <c r="B90" s="145" t="s">
        <v>317</v>
      </c>
      <c r="C90" s="155" t="s">
        <v>264</v>
      </c>
      <c r="D90" s="150" t="s">
        <v>225</v>
      </c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53">
        <f t="shared" si="149"/>
        <v>0</v>
      </c>
      <c r="R90" s="135"/>
      <c r="S90" s="145" t="s">
        <v>317</v>
      </c>
      <c r="T90" s="155" t="s">
        <v>264</v>
      </c>
      <c r="U90" s="392"/>
      <c r="V90" s="392"/>
      <c r="W90" s="392"/>
      <c r="X90" s="392"/>
      <c r="Y90" s="392"/>
      <c r="Z90" s="392"/>
      <c r="AA90" s="392"/>
      <c r="AB90" s="392"/>
      <c r="AC90" s="392"/>
      <c r="AD90" s="392"/>
      <c r="AE90" s="392"/>
      <c r="AF90" s="652"/>
      <c r="AG90" s="628">
        <f>+E90*U90</f>
        <v>0</v>
      </c>
      <c r="AH90" s="128">
        <f t="shared" si="152"/>
        <v>0</v>
      </c>
      <c r="AI90" s="128">
        <f t="shared" si="152"/>
        <v>0</v>
      </c>
      <c r="AJ90" s="128">
        <f t="shared" si="152"/>
        <v>0</v>
      </c>
      <c r="AK90" s="128">
        <f t="shared" si="152"/>
        <v>0</v>
      </c>
      <c r="AL90" s="128">
        <f t="shared" si="152"/>
        <v>0</v>
      </c>
      <c r="AM90" s="128">
        <f t="shared" si="152"/>
        <v>0</v>
      </c>
      <c r="AN90" s="128">
        <f t="shared" si="152"/>
        <v>0</v>
      </c>
      <c r="AO90" s="128">
        <f t="shared" si="152"/>
        <v>0</v>
      </c>
      <c r="AP90" s="128">
        <f t="shared" si="152"/>
        <v>0</v>
      </c>
      <c r="AQ90" s="128">
        <f t="shared" si="152"/>
        <v>0</v>
      </c>
      <c r="AR90" s="128">
        <f t="shared" si="152"/>
        <v>0</v>
      </c>
      <c r="AS90" s="262">
        <f t="shared" si="151"/>
        <v>0</v>
      </c>
    </row>
    <row r="91" spans="2:45" x14ac:dyDescent="0.2">
      <c r="B91" s="177" t="s">
        <v>318</v>
      </c>
      <c r="C91" s="155" t="s">
        <v>265</v>
      </c>
      <c r="D91" s="150" t="s">
        <v>225</v>
      </c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53">
        <f t="shared" si="149"/>
        <v>0</v>
      </c>
      <c r="R91" s="135"/>
      <c r="S91" s="177" t="s">
        <v>318</v>
      </c>
      <c r="T91" s="155" t="s">
        <v>265</v>
      </c>
      <c r="U91" s="392"/>
      <c r="V91" s="392"/>
      <c r="W91" s="392"/>
      <c r="X91" s="392"/>
      <c r="Y91" s="392"/>
      <c r="Z91" s="392"/>
      <c r="AA91" s="392"/>
      <c r="AB91" s="392"/>
      <c r="AC91" s="392"/>
      <c r="AD91" s="392"/>
      <c r="AE91" s="392"/>
      <c r="AF91" s="652"/>
      <c r="AG91" s="628">
        <f>+E91*U91</f>
        <v>0</v>
      </c>
      <c r="AH91" s="128">
        <f t="shared" si="152"/>
        <v>0</v>
      </c>
      <c r="AI91" s="128">
        <f t="shared" si="152"/>
        <v>0</v>
      </c>
      <c r="AJ91" s="128">
        <f t="shared" si="152"/>
        <v>0</v>
      </c>
      <c r="AK91" s="128">
        <f t="shared" si="152"/>
        <v>0</v>
      </c>
      <c r="AL91" s="128">
        <f t="shared" si="152"/>
        <v>0</v>
      </c>
      <c r="AM91" s="128">
        <f t="shared" si="152"/>
        <v>0</v>
      </c>
      <c r="AN91" s="128">
        <f t="shared" si="152"/>
        <v>0</v>
      </c>
      <c r="AO91" s="128">
        <f t="shared" si="152"/>
        <v>0</v>
      </c>
      <c r="AP91" s="128">
        <f t="shared" si="152"/>
        <v>0</v>
      </c>
      <c r="AQ91" s="128">
        <f t="shared" si="152"/>
        <v>0</v>
      </c>
      <c r="AR91" s="128">
        <f t="shared" si="152"/>
        <v>0</v>
      </c>
      <c r="AS91" s="262">
        <f t="shared" si="151"/>
        <v>0</v>
      </c>
    </row>
    <row r="92" spans="2:45" x14ac:dyDescent="0.2">
      <c r="B92" s="145" t="s">
        <v>319</v>
      </c>
      <c r="C92" s="155" t="s">
        <v>266</v>
      </c>
      <c r="D92" s="150" t="s">
        <v>225</v>
      </c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53">
        <f t="shared" si="149"/>
        <v>0</v>
      </c>
      <c r="R92" s="135"/>
      <c r="S92" s="145" t="s">
        <v>319</v>
      </c>
      <c r="T92" s="155" t="s">
        <v>266</v>
      </c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653"/>
      <c r="AG92" s="628">
        <f>+E92*U92</f>
        <v>0</v>
      </c>
      <c r="AH92" s="128">
        <f t="shared" si="152"/>
        <v>0</v>
      </c>
      <c r="AI92" s="128">
        <f t="shared" si="152"/>
        <v>0</v>
      </c>
      <c r="AJ92" s="128">
        <f t="shared" si="152"/>
        <v>0</v>
      </c>
      <c r="AK92" s="128">
        <f t="shared" si="152"/>
        <v>0</v>
      </c>
      <c r="AL92" s="128">
        <f t="shared" si="152"/>
        <v>0</v>
      </c>
      <c r="AM92" s="128">
        <f t="shared" si="152"/>
        <v>0</v>
      </c>
      <c r="AN92" s="128">
        <f t="shared" si="152"/>
        <v>0</v>
      </c>
      <c r="AO92" s="128">
        <f t="shared" si="152"/>
        <v>0</v>
      </c>
      <c r="AP92" s="128">
        <f t="shared" si="152"/>
        <v>0</v>
      </c>
      <c r="AQ92" s="128">
        <f t="shared" si="152"/>
        <v>0</v>
      </c>
      <c r="AR92" s="128">
        <f t="shared" si="152"/>
        <v>0</v>
      </c>
      <c r="AS92" s="262">
        <f t="shared" si="151"/>
        <v>0</v>
      </c>
    </row>
    <row r="93" spans="2:45" x14ac:dyDescent="0.2">
      <c r="B93" s="177"/>
      <c r="C93" s="154" t="s">
        <v>267</v>
      </c>
      <c r="D93" s="157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53"/>
      <c r="R93" s="135"/>
      <c r="S93" s="177"/>
      <c r="T93" s="154" t="s">
        <v>267</v>
      </c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655"/>
      <c r="AG93" s="625">
        <f>+AG94+AG95+AG96</f>
        <v>0</v>
      </c>
      <c r="AH93" s="133">
        <f>+AH94+AH95+AH96</f>
        <v>0</v>
      </c>
      <c r="AI93" s="133">
        <f t="shared" ref="AI93:AO93" si="153">+AI94+AI95+AI96</f>
        <v>0</v>
      </c>
      <c r="AJ93" s="133">
        <f t="shared" si="153"/>
        <v>0</v>
      </c>
      <c r="AK93" s="133">
        <f t="shared" si="153"/>
        <v>0</v>
      </c>
      <c r="AL93" s="133">
        <f t="shared" si="153"/>
        <v>0</v>
      </c>
      <c r="AM93" s="133">
        <f t="shared" si="153"/>
        <v>0</v>
      </c>
      <c r="AN93" s="133">
        <f t="shared" si="153"/>
        <v>0</v>
      </c>
      <c r="AO93" s="133">
        <f t="shared" si="153"/>
        <v>0</v>
      </c>
      <c r="AP93" s="133">
        <f>+AP94+AP95+AP96</f>
        <v>0</v>
      </c>
      <c r="AQ93" s="133">
        <f>+AQ94+AQ95+AQ96</f>
        <v>0</v>
      </c>
      <c r="AR93" s="133">
        <f>+AR94+AR95+AR96</f>
        <v>0</v>
      </c>
      <c r="AS93" s="287">
        <f>+AS94+AS95+AS96</f>
        <v>0</v>
      </c>
    </row>
    <row r="94" spans="2:45" x14ac:dyDescent="0.2">
      <c r="B94" s="177" t="s">
        <v>320</v>
      </c>
      <c r="C94" s="149" t="s">
        <v>234</v>
      </c>
      <c r="D94" s="150" t="s">
        <v>223</v>
      </c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53">
        <f>SUM(E94:P94)</f>
        <v>0</v>
      </c>
      <c r="R94" s="135"/>
      <c r="S94" s="177" t="s">
        <v>320</v>
      </c>
      <c r="T94" s="149" t="s">
        <v>234</v>
      </c>
      <c r="U94" s="396"/>
      <c r="V94" s="396"/>
      <c r="W94" s="396"/>
      <c r="X94" s="396"/>
      <c r="Y94" s="396"/>
      <c r="Z94" s="396"/>
      <c r="AA94" s="396"/>
      <c r="AB94" s="396"/>
      <c r="AC94" s="396"/>
      <c r="AD94" s="396"/>
      <c r="AE94" s="396"/>
      <c r="AF94" s="650"/>
      <c r="AG94" s="628">
        <f>+E94*U94</f>
        <v>0</v>
      </c>
      <c r="AH94" s="128">
        <f t="shared" ref="AH94:AR94" si="154">+F94*V94</f>
        <v>0</v>
      </c>
      <c r="AI94" s="128">
        <f t="shared" si="154"/>
        <v>0</v>
      </c>
      <c r="AJ94" s="128">
        <f t="shared" si="154"/>
        <v>0</v>
      </c>
      <c r="AK94" s="128">
        <f t="shared" si="154"/>
        <v>0</v>
      </c>
      <c r="AL94" s="128">
        <f t="shared" si="154"/>
        <v>0</v>
      </c>
      <c r="AM94" s="128">
        <f t="shared" si="154"/>
        <v>0</v>
      </c>
      <c r="AN94" s="128">
        <f t="shared" si="154"/>
        <v>0</v>
      </c>
      <c r="AO94" s="128">
        <f t="shared" si="154"/>
        <v>0</v>
      </c>
      <c r="AP94" s="128">
        <f t="shared" si="154"/>
        <v>0</v>
      </c>
      <c r="AQ94" s="128">
        <f t="shared" si="154"/>
        <v>0</v>
      </c>
      <c r="AR94" s="128">
        <f t="shared" si="154"/>
        <v>0</v>
      </c>
      <c r="AS94" s="262">
        <f>SUM(AG94:AR94)</f>
        <v>0</v>
      </c>
    </row>
    <row r="95" spans="2:45" x14ac:dyDescent="0.2">
      <c r="B95" s="177" t="s">
        <v>321</v>
      </c>
      <c r="C95" s="149" t="s">
        <v>232</v>
      </c>
      <c r="D95" s="150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53"/>
      <c r="R95" s="135"/>
      <c r="S95" s="177" t="s">
        <v>321</v>
      </c>
      <c r="T95" s="149" t="s">
        <v>232</v>
      </c>
      <c r="U95" s="391"/>
      <c r="V95" s="391"/>
      <c r="W95" s="391"/>
      <c r="X95" s="391"/>
      <c r="Y95" s="391"/>
      <c r="Z95" s="391"/>
      <c r="AA95" s="391"/>
      <c r="AB95" s="391"/>
      <c r="AC95" s="391"/>
      <c r="AD95" s="391"/>
      <c r="AE95" s="391"/>
      <c r="AF95" s="656"/>
      <c r="AG95" s="6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262"/>
    </row>
    <row r="96" spans="2:45" x14ac:dyDescent="0.2">
      <c r="B96" s="177" t="s">
        <v>322</v>
      </c>
      <c r="C96" s="149" t="s">
        <v>224</v>
      </c>
      <c r="D96" s="150" t="s">
        <v>225</v>
      </c>
      <c r="E96" s="128">
        <f t="shared" ref="E96:P96" si="155">E97+E102+E107</f>
        <v>0</v>
      </c>
      <c r="F96" s="128">
        <f t="shared" si="155"/>
        <v>0</v>
      </c>
      <c r="G96" s="128">
        <f t="shared" si="155"/>
        <v>0</v>
      </c>
      <c r="H96" s="128">
        <f t="shared" si="155"/>
        <v>0</v>
      </c>
      <c r="I96" s="128">
        <f t="shared" si="155"/>
        <v>0</v>
      </c>
      <c r="J96" s="128">
        <f t="shared" si="155"/>
        <v>0</v>
      </c>
      <c r="K96" s="128">
        <f t="shared" si="155"/>
        <v>0</v>
      </c>
      <c r="L96" s="128">
        <f t="shared" si="155"/>
        <v>0</v>
      </c>
      <c r="M96" s="128">
        <f t="shared" si="155"/>
        <v>0</v>
      </c>
      <c r="N96" s="128">
        <f t="shared" si="155"/>
        <v>0</v>
      </c>
      <c r="O96" s="128">
        <f t="shared" si="155"/>
        <v>0</v>
      </c>
      <c r="P96" s="128">
        <f t="shared" si="155"/>
        <v>0</v>
      </c>
      <c r="Q96" s="153">
        <f t="shared" ref="Q96:Q110" si="156">SUM(E96:P96)</f>
        <v>0</v>
      </c>
      <c r="R96" s="135"/>
      <c r="S96" s="177" t="s">
        <v>322</v>
      </c>
      <c r="T96" s="149" t="s">
        <v>224</v>
      </c>
      <c r="U96" s="393"/>
      <c r="V96" s="393"/>
      <c r="W96" s="393"/>
      <c r="X96" s="393"/>
      <c r="Y96" s="393"/>
      <c r="Z96" s="393"/>
      <c r="AA96" s="393"/>
      <c r="AB96" s="393"/>
      <c r="AC96" s="393"/>
      <c r="AD96" s="393"/>
      <c r="AE96" s="393"/>
      <c r="AF96" s="651"/>
      <c r="AG96" s="628">
        <f>+AG97+AG102+AG107</f>
        <v>0</v>
      </c>
      <c r="AH96" s="128">
        <f>+AH97+AH102+AH107</f>
        <v>0</v>
      </c>
      <c r="AI96" s="128">
        <f t="shared" ref="AI96:AO96" si="157">+AI97+AI102+AI107</f>
        <v>0</v>
      </c>
      <c r="AJ96" s="128">
        <f t="shared" si="157"/>
        <v>0</v>
      </c>
      <c r="AK96" s="128">
        <f t="shared" si="157"/>
        <v>0</v>
      </c>
      <c r="AL96" s="128">
        <f t="shared" si="157"/>
        <v>0</v>
      </c>
      <c r="AM96" s="128">
        <f t="shared" si="157"/>
        <v>0</v>
      </c>
      <c r="AN96" s="128">
        <f t="shared" si="157"/>
        <v>0</v>
      </c>
      <c r="AO96" s="128">
        <f t="shared" si="157"/>
        <v>0</v>
      </c>
      <c r="AP96" s="128">
        <f>+AP97+AP102+AP107</f>
        <v>0</v>
      </c>
      <c r="AQ96" s="128">
        <f>+AQ97+AQ102+AQ107</f>
        <v>0</v>
      </c>
      <c r="AR96" s="128">
        <f>+AR97+AR102+AR107</f>
        <v>0</v>
      </c>
      <c r="AS96" s="262">
        <f t="shared" ref="AS96:AS109" si="158">SUM(AG96:AR96)</f>
        <v>0</v>
      </c>
    </row>
    <row r="97" spans="2:45" x14ac:dyDescent="0.2">
      <c r="B97" s="177" t="s">
        <v>323</v>
      </c>
      <c r="C97" s="155" t="s">
        <v>268</v>
      </c>
      <c r="D97" s="150" t="s">
        <v>225</v>
      </c>
      <c r="E97" s="128">
        <f t="shared" ref="E97:P97" si="159">E98+E99+E100+E101</f>
        <v>0</v>
      </c>
      <c r="F97" s="128">
        <f t="shared" si="159"/>
        <v>0</v>
      </c>
      <c r="G97" s="128">
        <f t="shared" si="159"/>
        <v>0</v>
      </c>
      <c r="H97" s="128">
        <f t="shared" si="159"/>
        <v>0</v>
      </c>
      <c r="I97" s="128">
        <f t="shared" si="159"/>
        <v>0</v>
      </c>
      <c r="J97" s="128">
        <f t="shared" si="159"/>
        <v>0</v>
      </c>
      <c r="K97" s="128">
        <f t="shared" si="159"/>
        <v>0</v>
      </c>
      <c r="L97" s="128">
        <f t="shared" si="159"/>
        <v>0</v>
      </c>
      <c r="M97" s="128">
        <f t="shared" si="159"/>
        <v>0</v>
      </c>
      <c r="N97" s="128">
        <f t="shared" si="159"/>
        <v>0</v>
      </c>
      <c r="O97" s="128">
        <f t="shared" si="159"/>
        <v>0</v>
      </c>
      <c r="P97" s="128">
        <f t="shared" si="159"/>
        <v>0</v>
      </c>
      <c r="Q97" s="153">
        <f t="shared" si="156"/>
        <v>0</v>
      </c>
      <c r="R97" s="135"/>
      <c r="S97" s="177" t="s">
        <v>323</v>
      </c>
      <c r="T97" s="155" t="s">
        <v>268</v>
      </c>
      <c r="U97" s="393"/>
      <c r="V97" s="393"/>
      <c r="W97" s="393"/>
      <c r="X97" s="393"/>
      <c r="Y97" s="393"/>
      <c r="Z97" s="393"/>
      <c r="AA97" s="393"/>
      <c r="AB97" s="393"/>
      <c r="AC97" s="393"/>
      <c r="AD97" s="393"/>
      <c r="AE97" s="393"/>
      <c r="AF97" s="651"/>
      <c r="AG97" s="628">
        <f>+AG98+AG99+AG100+AG101</f>
        <v>0</v>
      </c>
      <c r="AH97" s="128">
        <f>+AH98+AH99+AH100+AH101</f>
        <v>0</v>
      </c>
      <c r="AI97" s="128">
        <f t="shared" ref="AI97:AO97" si="160">+AI98+AI99+AI100+AI101</f>
        <v>0</v>
      </c>
      <c r="AJ97" s="128">
        <f t="shared" si="160"/>
        <v>0</v>
      </c>
      <c r="AK97" s="128">
        <f t="shared" si="160"/>
        <v>0</v>
      </c>
      <c r="AL97" s="128">
        <f t="shared" si="160"/>
        <v>0</v>
      </c>
      <c r="AM97" s="128">
        <f t="shared" si="160"/>
        <v>0</v>
      </c>
      <c r="AN97" s="128">
        <f t="shared" si="160"/>
        <v>0</v>
      </c>
      <c r="AO97" s="128">
        <f t="shared" si="160"/>
        <v>0</v>
      </c>
      <c r="AP97" s="128">
        <f>+AP98+AP99+AP100+AP101</f>
        <v>0</v>
      </c>
      <c r="AQ97" s="128">
        <f>+AQ98+AQ99+AQ100+AQ101</f>
        <v>0</v>
      </c>
      <c r="AR97" s="128">
        <f>+AR98+AR99+AR100+AR101</f>
        <v>0</v>
      </c>
      <c r="AS97" s="262">
        <f t="shared" si="158"/>
        <v>0</v>
      </c>
    </row>
    <row r="98" spans="2:45" x14ac:dyDescent="0.2">
      <c r="B98" s="177" t="s">
        <v>324</v>
      </c>
      <c r="C98" s="155" t="s">
        <v>269</v>
      </c>
      <c r="D98" s="150" t="s">
        <v>225</v>
      </c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53">
        <f t="shared" si="156"/>
        <v>0</v>
      </c>
      <c r="R98" s="135"/>
      <c r="S98" s="177" t="s">
        <v>324</v>
      </c>
      <c r="T98" s="155" t="s">
        <v>269</v>
      </c>
      <c r="U98" s="392"/>
      <c r="V98" s="392"/>
      <c r="W98" s="392"/>
      <c r="X98" s="392"/>
      <c r="Y98" s="392"/>
      <c r="Z98" s="392"/>
      <c r="AA98" s="392"/>
      <c r="AB98" s="392"/>
      <c r="AC98" s="392"/>
      <c r="AD98" s="392"/>
      <c r="AE98" s="392"/>
      <c r="AF98" s="652"/>
      <c r="AG98" s="628">
        <f>+E98*U98</f>
        <v>0</v>
      </c>
      <c r="AH98" s="128">
        <f t="shared" ref="AH98:AR101" si="161">+F98*V98</f>
        <v>0</v>
      </c>
      <c r="AI98" s="128">
        <f t="shared" si="161"/>
        <v>0</v>
      </c>
      <c r="AJ98" s="128">
        <f t="shared" si="161"/>
        <v>0</v>
      </c>
      <c r="AK98" s="128">
        <f t="shared" si="161"/>
        <v>0</v>
      </c>
      <c r="AL98" s="128">
        <f t="shared" si="161"/>
        <v>0</v>
      </c>
      <c r="AM98" s="128">
        <f t="shared" si="161"/>
        <v>0</v>
      </c>
      <c r="AN98" s="128">
        <f t="shared" si="161"/>
        <v>0</v>
      </c>
      <c r="AO98" s="128">
        <f t="shared" si="161"/>
        <v>0</v>
      </c>
      <c r="AP98" s="128">
        <f t="shared" si="161"/>
        <v>0</v>
      </c>
      <c r="AQ98" s="128">
        <f t="shared" si="161"/>
        <v>0</v>
      </c>
      <c r="AR98" s="128">
        <f t="shared" si="161"/>
        <v>0</v>
      </c>
      <c r="AS98" s="262">
        <f t="shared" si="158"/>
        <v>0</v>
      </c>
    </row>
    <row r="99" spans="2:45" x14ac:dyDescent="0.2">
      <c r="B99" s="177" t="s">
        <v>325</v>
      </c>
      <c r="C99" s="154" t="s">
        <v>270</v>
      </c>
      <c r="D99" s="150" t="s">
        <v>225</v>
      </c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53">
        <f t="shared" si="156"/>
        <v>0</v>
      </c>
      <c r="R99" s="135"/>
      <c r="S99" s="177" t="s">
        <v>325</v>
      </c>
      <c r="T99" s="154" t="s">
        <v>270</v>
      </c>
      <c r="U99" s="392"/>
      <c r="V99" s="392"/>
      <c r="W99" s="392"/>
      <c r="X99" s="392"/>
      <c r="Y99" s="392"/>
      <c r="Z99" s="392"/>
      <c r="AA99" s="392"/>
      <c r="AB99" s="392"/>
      <c r="AC99" s="392"/>
      <c r="AD99" s="392"/>
      <c r="AE99" s="392"/>
      <c r="AF99" s="652"/>
      <c r="AG99" s="628">
        <f>+E99*U99</f>
        <v>0</v>
      </c>
      <c r="AH99" s="128">
        <f t="shared" si="161"/>
        <v>0</v>
      </c>
      <c r="AI99" s="128">
        <f t="shared" si="161"/>
        <v>0</v>
      </c>
      <c r="AJ99" s="128">
        <f t="shared" si="161"/>
        <v>0</v>
      </c>
      <c r="AK99" s="128">
        <f t="shared" si="161"/>
        <v>0</v>
      </c>
      <c r="AL99" s="128">
        <f t="shared" si="161"/>
        <v>0</v>
      </c>
      <c r="AM99" s="128">
        <f t="shared" si="161"/>
        <v>0</v>
      </c>
      <c r="AN99" s="128">
        <f t="shared" si="161"/>
        <v>0</v>
      </c>
      <c r="AO99" s="128">
        <f t="shared" si="161"/>
        <v>0</v>
      </c>
      <c r="AP99" s="128">
        <f t="shared" si="161"/>
        <v>0</v>
      </c>
      <c r="AQ99" s="128">
        <f t="shared" si="161"/>
        <v>0</v>
      </c>
      <c r="AR99" s="128">
        <f t="shared" si="161"/>
        <v>0</v>
      </c>
      <c r="AS99" s="262">
        <f t="shared" si="158"/>
        <v>0</v>
      </c>
    </row>
    <row r="100" spans="2:45" x14ac:dyDescent="0.2">
      <c r="B100" s="177" t="s">
        <v>326</v>
      </c>
      <c r="C100" s="155" t="s">
        <v>271</v>
      </c>
      <c r="D100" s="150" t="s">
        <v>225</v>
      </c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53">
        <f t="shared" si="156"/>
        <v>0</v>
      </c>
      <c r="R100" s="135"/>
      <c r="S100" s="177" t="s">
        <v>326</v>
      </c>
      <c r="T100" s="155" t="s">
        <v>271</v>
      </c>
      <c r="U100" s="392"/>
      <c r="V100" s="392"/>
      <c r="W100" s="392"/>
      <c r="X100" s="392"/>
      <c r="Y100" s="392"/>
      <c r="Z100" s="392"/>
      <c r="AA100" s="392"/>
      <c r="AB100" s="392"/>
      <c r="AC100" s="392"/>
      <c r="AD100" s="392"/>
      <c r="AE100" s="392"/>
      <c r="AF100" s="652"/>
      <c r="AG100" s="628">
        <f>+E100*U100</f>
        <v>0</v>
      </c>
      <c r="AH100" s="128">
        <f t="shared" si="161"/>
        <v>0</v>
      </c>
      <c r="AI100" s="128">
        <f t="shared" si="161"/>
        <v>0</v>
      </c>
      <c r="AJ100" s="128">
        <f t="shared" si="161"/>
        <v>0</v>
      </c>
      <c r="AK100" s="128">
        <f t="shared" si="161"/>
        <v>0</v>
      </c>
      <c r="AL100" s="128">
        <f t="shared" si="161"/>
        <v>0</v>
      </c>
      <c r="AM100" s="128">
        <f t="shared" si="161"/>
        <v>0</v>
      </c>
      <c r="AN100" s="128">
        <f t="shared" si="161"/>
        <v>0</v>
      </c>
      <c r="AO100" s="128">
        <f t="shared" si="161"/>
        <v>0</v>
      </c>
      <c r="AP100" s="128">
        <f t="shared" si="161"/>
        <v>0</v>
      </c>
      <c r="AQ100" s="128">
        <f t="shared" si="161"/>
        <v>0</v>
      </c>
      <c r="AR100" s="128">
        <f t="shared" si="161"/>
        <v>0</v>
      </c>
      <c r="AS100" s="262">
        <f t="shared" si="158"/>
        <v>0</v>
      </c>
    </row>
    <row r="101" spans="2:45" x14ac:dyDescent="0.2">
      <c r="B101" s="177" t="s">
        <v>327</v>
      </c>
      <c r="C101" s="154" t="s">
        <v>272</v>
      </c>
      <c r="D101" s="150" t="s">
        <v>225</v>
      </c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53">
        <f t="shared" si="156"/>
        <v>0</v>
      </c>
      <c r="R101" s="135"/>
      <c r="S101" s="177" t="s">
        <v>327</v>
      </c>
      <c r="T101" s="154" t="s">
        <v>272</v>
      </c>
      <c r="U101" s="392"/>
      <c r="V101" s="392"/>
      <c r="W101" s="392"/>
      <c r="X101" s="392"/>
      <c r="Y101" s="392"/>
      <c r="Z101" s="392"/>
      <c r="AA101" s="392"/>
      <c r="AB101" s="392"/>
      <c r="AC101" s="392"/>
      <c r="AD101" s="392"/>
      <c r="AE101" s="392"/>
      <c r="AF101" s="652"/>
      <c r="AG101" s="628">
        <f>+E101*U101</f>
        <v>0</v>
      </c>
      <c r="AH101" s="128">
        <f t="shared" si="161"/>
        <v>0</v>
      </c>
      <c r="AI101" s="128">
        <f t="shared" si="161"/>
        <v>0</v>
      </c>
      <c r="AJ101" s="128">
        <f t="shared" si="161"/>
        <v>0</v>
      </c>
      <c r="AK101" s="128">
        <f t="shared" si="161"/>
        <v>0</v>
      </c>
      <c r="AL101" s="128">
        <f t="shared" si="161"/>
        <v>0</v>
      </c>
      <c r="AM101" s="128">
        <f t="shared" si="161"/>
        <v>0</v>
      </c>
      <c r="AN101" s="128">
        <f t="shared" si="161"/>
        <v>0</v>
      </c>
      <c r="AO101" s="128">
        <f t="shared" si="161"/>
        <v>0</v>
      </c>
      <c r="AP101" s="128">
        <f t="shared" si="161"/>
        <v>0</v>
      </c>
      <c r="AQ101" s="128">
        <f t="shared" si="161"/>
        <v>0</v>
      </c>
      <c r="AR101" s="128">
        <f t="shared" si="161"/>
        <v>0</v>
      </c>
      <c r="AS101" s="262">
        <f t="shared" si="158"/>
        <v>0</v>
      </c>
    </row>
    <row r="102" spans="2:45" x14ac:dyDescent="0.2">
      <c r="B102" s="177" t="s">
        <v>328</v>
      </c>
      <c r="C102" s="155" t="s">
        <v>264</v>
      </c>
      <c r="D102" s="150" t="s">
        <v>225</v>
      </c>
      <c r="E102" s="128">
        <f t="shared" ref="E102:P102" si="162">E103+E104+E105+E106</f>
        <v>0</v>
      </c>
      <c r="F102" s="128">
        <f t="shared" si="162"/>
        <v>0</v>
      </c>
      <c r="G102" s="128">
        <f t="shared" si="162"/>
        <v>0</v>
      </c>
      <c r="H102" s="128">
        <f t="shared" si="162"/>
        <v>0</v>
      </c>
      <c r="I102" s="128">
        <f t="shared" si="162"/>
        <v>0</v>
      </c>
      <c r="J102" s="128">
        <f t="shared" si="162"/>
        <v>0</v>
      </c>
      <c r="K102" s="128">
        <f t="shared" si="162"/>
        <v>0</v>
      </c>
      <c r="L102" s="128">
        <f t="shared" si="162"/>
        <v>0</v>
      </c>
      <c r="M102" s="128">
        <f t="shared" si="162"/>
        <v>0</v>
      </c>
      <c r="N102" s="128">
        <f t="shared" si="162"/>
        <v>0</v>
      </c>
      <c r="O102" s="128">
        <f t="shared" si="162"/>
        <v>0</v>
      </c>
      <c r="P102" s="128">
        <f t="shared" si="162"/>
        <v>0</v>
      </c>
      <c r="Q102" s="153">
        <f t="shared" si="156"/>
        <v>0</v>
      </c>
      <c r="R102" s="135"/>
      <c r="S102" s="177" t="s">
        <v>328</v>
      </c>
      <c r="T102" s="155" t="s">
        <v>264</v>
      </c>
      <c r="U102" s="393"/>
      <c r="V102" s="393"/>
      <c r="W102" s="393"/>
      <c r="X102" s="393"/>
      <c r="Y102" s="393"/>
      <c r="Z102" s="393"/>
      <c r="AA102" s="393"/>
      <c r="AB102" s="393"/>
      <c r="AC102" s="393"/>
      <c r="AD102" s="393"/>
      <c r="AE102" s="393"/>
      <c r="AF102" s="651"/>
      <c r="AG102" s="628">
        <f>+AG103+AG104+AG105+AG106</f>
        <v>0</v>
      </c>
      <c r="AH102" s="128">
        <f>+AH103+AH104+AH105+AH106</f>
        <v>0</v>
      </c>
      <c r="AI102" s="128">
        <f t="shared" ref="AI102:AO102" si="163">+AI103+AI104+AI105+AI106</f>
        <v>0</v>
      </c>
      <c r="AJ102" s="128">
        <f t="shared" si="163"/>
        <v>0</v>
      </c>
      <c r="AK102" s="128">
        <f t="shared" si="163"/>
        <v>0</v>
      </c>
      <c r="AL102" s="128">
        <f t="shared" si="163"/>
        <v>0</v>
      </c>
      <c r="AM102" s="128">
        <f t="shared" si="163"/>
        <v>0</v>
      </c>
      <c r="AN102" s="128">
        <f t="shared" si="163"/>
        <v>0</v>
      </c>
      <c r="AO102" s="128">
        <f t="shared" si="163"/>
        <v>0</v>
      </c>
      <c r="AP102" s="128">
        <f>+AP103+AP104+AP105+AP106</f>
        <v>0</v>
      </c>
      <c r="AQ102" s="128">
        <f>+AQ103+AQ104+AQ105+AQ106</f>
        <v>0</v>
      </c>
      <c r="AR102" s="128">
        <f>+AR103+AR104+AR105+AR106</f>
        <v>0</v>
      </c>
      <c r="AS102" s="262">
        <f t="shared" si="158"/>
        <v>0</v>
      </c>
    </row>
    <row r="103" spans="2:45" x14ac:dyDescent="0.2">
      <c r="B103" s="177" t="s">
        <v>329</v>
      </c>
      <c r="C103" s="155" t="s">
        <v>269</v>
      </c>
      <c r="D103" s="150" t="s">
        <v>225</v>
      </c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53">
        <f t="shared" si="156"/>
        <v>0</v>
      </c>
      <c r="R103" s="135"/>
      <c r="S103" s="177" t="s">
        <v>329</v>
      </c>
      <c r="T103" s="155" t="s">
        <v>269</v>
      </c>
      <c r="U103" s="392"/>
      <c r="V103" s="392"/>
      <c r="W103" s="392"/>
      <c r="X103" s="392"/>
      <c r="Y103" s="392"/>
      <c r="Z103" s="392"/>
      <c r="AA103" s="392"/>
      <c r="AB103" s="392"/>
      <c r="AC103" s="392"/>
      <c r="AD103" s="392"/>
      <c r="AE103" s="392"/>
      <c r="AF103" s="652"/>
      <c r="AG103" s="628">
        <f>+E103*U103</f>
        <v>0</v>
      </c>
      <c r="AH103" s="128">
        <f t="shared" ref="AH103:AR106" si="164">+F103*V103</f>
        <v>0</v>
      </c>
      <c r="AI103" s="128">
        <f t="shared" si="164"/>
        <v>0</v>
      </c>
      <c r="AJ103" s="128">
        <f t="shared" si="164"/>
        <v>0</v>
      </c>
      <c r="AK103" s="128">
        <f t="shared" si="164"/>
        <v>0</v>
      </c>
      <c r="AL103" s="128">
        <f t="shared" si="164"/>
        <v>0</v>
      </c>
      <c r="AM103" s="128">
        <f t="shared" si="164"/>
        <v>0</v>
      </c>
      <c r="AN103" s="128">
        <f t="shared" si="164"/>
        <v>0</v>
      </c>
      <c r="AO103" s="128">
        <f t="shared" si="164"/>
        <v>0</v>
      </c>
      <c r="AP103" s="128">
        <f t="shared" si="164"/>
        <v>0</v>
      </c>
      <c r="AQ103" s="128">
        <f t="shared" si="164"/>
        <v>0</v>
      </c>
      <c r="AR103" s="128">
        <f t="shared" si="164"/>
        <v>0</v>
      </c>
      <c r="AS103" s="262">
        <f t="shared" si="158"/>
        <v>0</v>
      </c>
    </row>
    <row r="104" spans="2:45" x14ac:dyDescent="0.2">
      <c r="B104" s="177" t="s">
        <v>330</v>
      </c>
      <c r="C104" s="154" t="s">
        <v>270</v>
      </c>
      <c r="D104" s="150" t="s">
        <v>225</v>
      </c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53">
        <f t="shared" si="156"/>
        <v>0</v>
      </c>
      <c r="R104" s="135"/>
      <c r="S104" s="177" t="s">
        <v>330</v>
      </c>
      <c r="T104" s="154" t="s">
        <v>270</v>
      </c>
      <c r="U104" s="392"/>
      <c r="V104" s="392"/>
      <c r="W104" s="392"/>
      <c r="X104" s="392"/>
      <c r="Y104" s="392"/>
      <c r="Z104" s="392"/>
      <c r="AA104" s="392"/>
      <c r="AB104" s="392"/>
      <c r="AC104" s="392"/>
      <c r="AD104" s="392"/>
      <c r="AE104" s="392"/>
      <c r="AF104" s="652"/>
      <c r="AG104" s="628">
        <f>+E104*U104</f>
        <v>0</v>
      </c>
      <c r="AH104" s="128">
        <f t="shared" si="164"/>
        <v>0</v>
      </c>
      <c r="AI104" s="128">
        <f t="shared" si="164"/>
        <v>0</v>
      </c>
      <c r="AJ104" s="128">
        <f t="shared" si="164"/>
        <v>0</v>
      </c>
      <c r="AK104" s="128">
        <f t="shared" si="164"/>
        <v>0</v>
      </c>
      <c r="AL104" s="128">
        <f t="shared" si="164"/>
        <v>0</v>
      </c>
      <c r="AM104" s="128">
        <f t="shared" si="164"/>
        <v>0</v>
      </c>
      <c r="AN104" s="128">
        <f t="shared" si="164"/>
        <v>0</v>
      </c>
      <c r="AO104" s="128">
        <f t="shared" si="164"/>
        <v>0</v>
      </c>
      <c r="AP104" s="128">
        <f t="shared" si="164"/>
        <v>0</v>
      </c>
      <c r="AQ104" s="128">
        <f t="shared" si="164"/>
        <v>0</v>
      </c>
      <c r="AR104" s="128">
        <f t="shared" si="164"/>
        <v>0</v>
      </c>
      <c r="AS104" s="262">
        <f t="shared" si="158"/>
        <v>0</v>
      </c>
    </row>
    <row r="105" spans="2:45" x14ac:dyDescent="0.2">
      <c r="B105" s="177" t="s">
        <v>331</v>
      </c>
      <c r="C105" s="155" t="s">
        <v>271</v>
      </c>
      <c r="D105" s="150" t="s">
        <v>225</v>
      </c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53">
        <f t="shared" si="156"/>
        <v>0</v>
      </c>
      <c r="R105" s="135"/>
      <c r="S105" s="177" t="s">
        <v>331</v>
      </c>
      <c r="T105" s="155" t="s">
        <v>271</v>
      </c>
      <c r="U105" s="392"/>
      <c r="V105" s="392"/>
      <c r="W105" s="392"/>
      <c r="X105" s="392"/>
      <c r="Y105" s="392"/>
      <c r="Z105" s="392"/>
      <c r="AA105" s="392"/>
      <c r="AB105" s="392"/>
      <c r="AC105" s="392"/>
      <c r="AD105" s="392"/>
      <c r="AE105" s="392"/>
      <c r="AF105" s="652"/>
      <c r="AG105" s="628">
        <f>+E105*U105</f>
        <v>0</v>
      </c>
      <c r="AH105" s="128">
        <f t="shared" si="164"/>
        <v>0</v>
      </c>
      <c r="AI105" s="128">
        <f t="shared" si="164"/>
        <v>0</v>
      </c>
      <c r="AJ105" s="128">
        <f t="shared" si="164"/>
        <v>0</v>
      </c>
      <c r="AK105" s="128">
        <f t="shared" si="164"/>
        <v>0</v>
      </c>
      <c r="AL105" s="128">
        <f t="shared" si="164"/>
        <v>0</v>
      </c>
      <c r="AM105" s="128">
        <f t="shared" si="164"/>
        <v>0</v>
      </c>
      <c r="AN105" s="128">
        <f t="shared" si="164"/>
        <v>0</v>
      </c>
      <c r="AO105" s="128">
        <f t="shared" si="164"/>
        <v>0</v>
      </c>
      <c r="AP105" s="128">
        <f t="shared" si="164"/>
        <v>0</v>
      </c>
      <c r="AQ105" s="128">
        <f t="shared" si="164"/>
        <v>0</v>
      </c>
      <c r="AR105" s="128">
        <f t="shared" si="164"/>
        <v>0</v>
      </c>
      <c r="AS105" s="262">
        <f t="shared" si="158"/>
        <v>0</v>
      </c>
    </row>
    <row r="106" spans="2:45" x14ac:dyDescent="0.2">
      <c r="B106" s="177" t="s">
        <v>332</v>
      </c>
      <c r="C106" s="154" t="s">
        <v>272</v>
      </c>
      <c r="D106" s="150" t="s">
        <v>225</v>
      </c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53">
        <f t="shared" si="156"/>
        <v>0</v>
      </c>
      <c r="R106" s="135"/>
      <c r="S106" s="177" t="s">
        <v>332</v>
      </c>
      <c r="T106" s="154" t="s">
        <v>272</v>
      </c>
      <c r="U106" s="392"/>
      <c r="V106" s="392"/>
      <c r="W106" s="392"/>
      <c r="X106" s="392"/>
      <c r="Y106" s="392"/>
      <c r="Z106" s="392"/>
      <c r="AA106" s="392"/>
      <c r="AB106" s="392"/>
      <c r="AC106" s="392"/>
      <c r="AD106" s="392"/>
      <c r="AE106" s="392"/>
      <c r="AF106" s="652"/>
      <c r="AG106" s="628">
        <f>+E106*U106</f>
        <v>0</v>
      </c>
      <c r="AH106" s="128">
        <f t="shared" si="164"/>
        <v>0</v>
      </c>
      <c r="AI106" s="128">
        <f t="shared" si="164"/>
        <v>0</v>
      </c>
      <c r="AJ106" s="128">
        <f t="shared" si="164"/>
        <v>0</v>
      </c>
      <c r="AK106" s="128">
        <f t="shared" si="164"/>
        <v>0</v>
      </c>
      <c r="AL106" s="128">
        <f t="shared" si="164"/>
        <v>0</v>
      </c>
      <c r="AM106" s="128">
        <f t="shared" si="164"/>
        <v>0</v>
      </c>
      <c r="AN106" s="128">
        <f t="shared" si="164"/>
        <v>0</v>
      </c>
      <c r="AO106" s="128">
        <f t="shared" si="164"/>
        <v>0</v>
      </c>
      <c r="AP106" s="128">
        <f t="shared" si="164"/>
        <v>0</v>
      </c>
      <c r="AQ106" s="128">
        <f t="shared" si="164"/>
        <v>0</v>
      </c>
      <c r="AR106" s="128">
        <f t="shared" si="164"/>
        <v>0</v>
      </c>
      <c r="AS106" s="262">
        <f t="shared" si="158"/>
        <v>0</v>
      </c>
    </row>
    <row r="107" spans="2:45" x14ac:dyDescent="0.2">
      <c r="B107" s="177" t="s">
        <v>333</v>
      </c>
      <c r="C107" s="155" t="s">
        <v>266</v>
      </c>
      <c r="D107" s="150" t="s">
        <v>225</v>
      </c>
      <c r="E107" s="128">
        <f t="shared" ref="E107:P107" si="165">E108+E109</f>
        <v>0</v>
      </c>
      <c r="F107" s="128">
        <f t="shared" si="165"/>
        <v>0</v>
      </c>
      <c r="G107" s="128">
        <f t="shared" si="165"/>
        <v>0</v>
      </c>
      <c r="H107" s="128">
        <f t="shared" si="165"/>
        <v>0</v>
      </c>
      <c r="I107" s="128">
        <f t="shared" si="165"/>
        <v>0</v>
      </c>
      <c r="J107" s="128">
        <f t="shared" si="165"/>
        <v>0</v>
      </c>
      <c r="K107" s="128">
        <f t="shared" si="165"/>
        <v>0</v>
      </c>
      <c r="L107" s="128">
        <f t="shared" si="165"/>
        <v>0</v>
      </c>
      <c r="M107" s="128">
        <f t="shared" si="165"/>
        <v>0</v>
      </c>
      <c r="N107" s="128">
        <f t="shared" si="165"/>
        <v>0</v>
      </c>
      <c r="O107" s="128">
        <f t="shared" si="165"/>
        <v>0</v>
      </c>
      <c r="P107" s="128">
        <f t="shared" si="165"/>
        <v>0</v>
      </c>
      <c r="Q107" s="153">
        <f t="shared" si="156"/>
        <v>0</v>
      </c>
      <c r="R107" s="135"/>
      <c r="S107" s="177" t="s">
        <v>333</v>
      </c>
      <c r="T107" s="155" t="s">
        <v>266</v>
      </c>
      <c r="U107" s="393"/>
      <c r="V107" s="393"/>
      <c r="W107" s="393"/>
      <c r="X107" s="393"/>
      <c r="Y107" s="393"/>
      <c r="Z107" s="393"/>
      <c r="AA107" s="393"/>
      <c r="AB107" s="393"/>
      <c r="AC107" s="393"/>
      <c r="AD107" s="393"/>
      <c r="AE107" s="393"/>
      <c r="AF107" s="651"/>
      <c r="AG107" s="628">
        <f>+AG108+AG109</f>
        <v>0</v>
      </c>
      <c r="AH107" s="128">
        <f>+AH108+AH109</f>
        <v>0</v>
      </c>
      <c r="AI107" s="128">
        <f t="shared" ref="AI107:AO107" si="166">+AI108+AI109</f>
        <v>0</v>
      </c>
      <c r="AJ107" s="128">
        <f t="shared" si="166"/>
        <v>0</v>
      </c>
      <c r="AK107" s="128">
        <f t="shared" si="166"/>
        <v>0</v>
      </c>
      <c r="AL107" s="128">
        <f t="shared" si="166"/>
        <v>0</v>
      </c>
      <c r="AM107" s="128">
        <f t="shared" si="166"/>
        <v>0</v>
      </c>
      <c r="AN107" s="128">
        <f t="shared" si="166"/>
        <v>0</v>
      </c>
      <c r="AO107" s="128">
        <f t="shared" si="166"/>
        <v>0</v>
      </c>
      <c r="AP107" s="128">
        <f>+AP108+AP109</f>
        <v>0</v>
      </c>
      <c r="AQ107" s="128">
        <f>+AQ108+AQ109</f>
        <v>0</v>
      </c>
      <c r="AR107" s="128">
        <f>+AR108+AR109</f>
        <v>0</v>
      </c>
      <c r="AS107" s="262">
        <f t="shared" si="158"/>
        <v>0</v>
      </c>
    </row>
    <row r="108" spans="2:45" x14ac:dyDescent="0.2">
      <c r="B108" s="177" t="s">
        <v>334</v>
      </c>
      <c r="C108" s="155" t="s">
        <v>273</v>
      </c>
      <c r="D108" s="150" t="s">
        <v>225</v>
      </c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53">
        <f t="shared" si="156"/>
        <v>0</v>
      </c>
      <c r="R108" s="135"/>
      <c r="S108" s="177" t="s">
        <v>334</v>
      </c>
      <c r="T108" s="155" t="s">
        <v>273</v>
      </c>
      <c r="U108" s="392"/>
      <c r="V108" s="392"/>
      <c r="W108" s="392"/>
      <c r="X108" s="392"/>
      <c r="Y108" s="392"/>
      <c r="Z108" s="392"/>
      <c r="AA108" s="392"/>
      <c r="AB108" s="392"/>
      <c r="AC108" s="392"/>
      <c r="AD108" s="392"/>
      <c r="AE108" s="392"/>
      <c r="AF108" s="652"/>
      <c r="AG108" s="628">
        <f>+E108*U108</f>
        <v>0</v>
      </c>
      <c r="AH108" s="128">
        <f t="shared" ref="AH108:AR109" si="167">+F108*V108</f>
        <v>0</v>
      </c>
      <c r="AI108" s="128">
        <f t="shared" si="167"/>
        <v>0</v>
      </c>
      <c r="AJ108" s="128">
        <f t="shared" si="167"/>
        <v>0</v>
      </c>
      <c r="AK108" s="128">
        <f t="shared" si="167"/>
        <v>0</v>
      </c>
      <c r="AL108" s="128">
        <f t="shared" si="167"/>
        <v>0</v>
      </c>
      <c r="AM108" s="128">
        <f t="shared" si="167"/>
        <v>0</v>
      </c>
      <c r="AN108" s="128">
        <f t="shared" si="167"/>
        <v>0</v>
      </c>
      <c r="AO108" s="128">
        <f t="shared" si="167"/>
        <v>0</v>
      </c>
      <c r="AP108" s="128">
        <f t="shared" si="167"/>
        <v>0</v>
      </c>
      <c r="AQ108" s="128">
        <f t="shared" si="167"/>
        <v>0</v>
      </c>
      <c r="AR108" s="128">
        <f t="shared" si="167"/>
        <v>0</v>
      </c>
      <c r="AS108" s="262">
        <f t="shared" si="158"/>
        <v>0</v>
      </c>
    </row>
    <row r="109" spans="2:45" x14ac:dyDescent="0.2">
      <c r="B109" s="177" t="s">
        <v>335</v>
      </c>
      <c r="C109" s="155" t="s">
        <v>274</v>
      </c>
      <c r="D109" s="150" t="s">
        <v>225</v>
      </c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53">
        <f t="shared" si="156"/>
        <v>0</v>
      </c>
      <c r="R109" s="135"/>
      <c r="S109" s="177" t="s">
        <v>335</v>
      </c>
      <c r="T109" s="155" t="s">
        <v>274</v>
      </c>
      <c r="U109" s="395"/>
      <c r="V109" s="395"/>
      <c r="W109" s="395"/>
      <c r="X109" s="395"/>
      <c r="Y109" s="395"/>
      <c r="Z109" s="395"/>
      <c r="AA109" s="395"/>
      <c r="AB109" s="395"/>
      <c r="AC109" s="395"/>
      <c r="AD109" s="395"/>
      <c r="AE109" s="395"/>
      <c r="AF109" s="653"/>
      <c r="AG109" s="628">
        <f>+E109*U109</f>
        <v>0</v>
      </c>
      <c r="AH109" s="128">
        <f t="shared" si="167"/>
        <v>0</v>
      </c>
      <c r="AI109" s="128">
        <f t="shared" si="167"/>
        <v>0</v>
      </c>
      <c r="AJ109" s="128">
        <f t="shared" si="167"/>
        <v>0</v>
      </c>
      <c r="AK109" s="128">
        <f t="shared" si="167"/>
        <v>0</v>
      </c>
      <c r="AL109" s="128">
        <f t="shared" si="167"/>
        <v>0</v>
      </c>
      <c r="AM109" s="128">
        <f t="shared" si="167"/>
        <v>0</v>
      </c>
      <c r="AN109" s="128">
        <f t="shared" si="167"/>
        <v>0</v>
      </c>
      <c r="AO109" s="128">
        <f t="shared" si="167"/>
        <v>0</v>
      </c>
      <c r="AP109" s="128">
        <f t="shared" si="167"/>
        <v>0</v>
      </c>
      <c r="AQ109" s="128">
        <f t="shared" si="167"/>
        <v>0</v>
      </c>
      <c r="AR109" s="128">
        <f t="shared" si="167"/>
        <v>0</v>
      </c>
      <c r="AS109" s="262">
        <f t="shared" si="158"/>
        <v>0</v>
      </c>
    </row>
    <row r="110" spans="2:45" x14ac:dyDescent="0.2">
      <c r="B110" s="177" t="s">
        <v>275</v>
      </c>
      <c r="C110" s="149" t="s">
        <v>276</v>
      </c>
      <c r="D110" s="150" t="s">
        <v>225</v>
      </c>
      <c r="E110" s="128">
        <f t="shared" ref="E110:P110" si="168">E114+E121+E134</f>
        <v>0</v>
      </c>
      <c r="F110" s="128">
        <f t="shared" si="168"/>
        <v>0</v>
      </c>
      <c r="G110" s="128">
        <f t="shared" si="168"/>
        <v>0</v>
      </c>
      <c r="H110" s="128">
        <f t="shared" si="168"/>
        <v>0</v>
      </c>
      <c r="I110" s="128">
        <f t="shared" si="168"/>
        <v>0</v>
      </c>
      <c r="J110" s="128">
        <f t="shared" si="168"/>
        <v>0</v>
      </c>
      <c r="K110" s="128">
        <f t="shared" si="168"/>
        <v>0</v>
      </c>
      <c r="L110" s="128">
        <f t="shared" si="168"/>
        <v>0</v>
      </c>
      <c r="M110" s="128">
        <f t="shared" si="168"/>
        <v>0</v>
      </c>
      <c r="N110" s="128">
        <f t="shared" si="168"/>
        <v>0</v>
      </c>
      <c r="O110" s="128">
        <f t="shared" si="168"/>
        <v>0</v>
      </c>
      <c r="P110" s="128">
        <f t="shared" si="168"/>
        <v>0</v>
      </c>
      <c r="Q110" s="153">
        <f t="shared" si="156"/>
        <v>0</v>
      </c>
      <c r="R110" s="135"/>
      <c r="S110" s="177" t="s">
        <v>275</v>
      </c>
      <c r="T110" s="149" t="s">
        <v>276</v>
      </c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655"/>
      <c r="AG110" s="646">
        <f>+AG111+AG118+AG131</f>
        <v>0</v>
      </c>
      <c r="AH110" s="136">
        <f>+AH111+AH118+AH131</f>
        <v>0</v>
      </c>
      <c r="AI110" s="136">
        <f t="shared" ref="AI110:AO110" si="169">+AI111+AI118+AI131</f>
        <v>0</v>
      </c>
      <c r="AJ110" s="136">
        <f t="shared" si="169"/>
        <v>0</v>
      </c>
      <c r="AK110" s="136">
        <f t="shared" si="169"/>
        <v>0</v>
      </c>
      <c r="AL110" s="136">
        <f t="shared" si="169"/>
        <v>0</v>
      </c>
      <c r="AM110" s="136">
        <f t="shared" si="169"/>
        <v>0</v>
      </c>
      <c r="AN110" s="136">
        <f t="shared" si="169"/>
        <v>0</v>
      </c>
      <c r="AO110" s="136">
        <f t="shared" si="169"/>
        <v>0</v>
      </c>
      <c r="AP110" s="136">
        <f>+AP111+AP118+AP131</f>
        <v>0</v>
      </c>
      <c r="AQ110" s="136">
        <f>+AQ111+AQ118+AQ131</f>
        <v>0</v>
      </c>
      <c r="AR110" s="136">
        <f>+AR111+AR118+AR131</f>
        <v>0</v>
      </c>
      <c r="AS110" s="283">
        <f>+AS111+AS118+AS131</f>
        <v>0</v>
      </c>
    </row>
    <row r="111" spans="2:45" x14ac:dyDescent="0.2">
      <c r="B111" s="177"/>
      <c r="C111" s="154" t="s">
        <v>259</v>
      </c>
      <c r="D111" s="150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53"/>
      <c r="R111" s="135"/>
      <c r="S111" s="177"/>
      <c r="T111" s="154" t="s">
        <v>259</v>
      </c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655"/>
      <c r="AG111" s="625">
        <f>+AG112+AG113+AG114</f>
        <v>0</v>
      </c>
      <c r="AH111" s="133">
        <f>+AH112+AH113+AH114</f>
        <v>0</v>
      </c>
      <c r="AI111" s="133">
        <f t="shared" ref="AI111:AO111" si="170">+AI112+AI113+AI114</f>
        <v>0</v>
      </c>
      <c r="AJ111" s="133">
        <f t="shared" si="170"/>
        <v>0</v>
      </c>
      <c r="AK111" s="133">
        <f t="shared" si="170"/>
        <v>0</v>
      </c>
      <c r="AL111" s="133">
        <f t="shared" si="170"/>
        <v>0</v>
      </c>
      <c r="AM111" s="133">
        <f t="shared" si="170"/>
        <v>0</v>
      </c>
      <c r="AN111" s="133">
        <f t="shared" si="170"/>
        <v>0</v>
      </c>
      <c r="AO111" s="133">
        <f t="shared" si="170"/>
        <v>0</v>
      </c>
      <c r="AP111" s="133">
        <f>+AP112+AP113+AP114</f>
        <v>0</v>
      </c>
      <c r="AQ111" s="133">
        <f>+AQ112+AQ113+AQ114</f>
        <v>0</v>
      </c>
      <c r="AR111" s="133">
        <f>+AR112+AR113+AR114</f>
        <v>0</v>
      </c>
      <c r="AS111" s="287">
        <f>+AS112+AS113+AS114</f>
        <v>0</v>
      </c>
    </row>
    <row r="112" spans="2:45" x14ac:dyDescent="0.2">
      <c r="B112" s="177" t="s">
        <v>277</v>
      </c>
      <c r="C112" s="149" t="s">
        <v>234</v>
      </c>
      <c r="D112" s="150" t="s">
        <v>223</v>
      </c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53">
        <f>SUM(E112:P112)</f>
        <v>0</v>
      </c>
      <c r="R112" s="135"/>
      <c r="S112" s="177" t="s">
        <v>277</v>
      </c>
      <c r="T112" s="149" t="s">
        <v>234</v>
      </c>
      <c r="U112" s="396"/>
      <c r="V112" s="396"/>
      <c r="W112" s="396"/>
      <c r="X112" s="396"/>
      <c r="Y112" s="396"/>
      <c r="Z112" s="396"/>
      <c r="AA112" s="396"/>
      <c r="AB112" s="396"/>
      <c r="AC112" s="396"/>
      <c r="AD112" s="396"/>
      <c r="AE112" s="396"/>
      <c r="AF112" s="650"/>
      <c r="AG112" s="628">
        <f>+E112*U112</f>
        <v>0</v>
      </c>
      <c r="AH112" s="128">
        <f t="shared" ref="AH112:AR112" si="171">+F112*V112</f>
        <v>0</v>
      </c>
      <c r="AI112" s="128">
        <f t="shared" si="171"/>
        <v>0</v>
      </c>
      <c r="AJ112" s="128">
        <f t="shared" si="171"/>
        <v>0</v>
      </c>
      <c r="AK112" s="128">
        <f t="shared" si="171"/>
        <v>0</v>
      </c>
      <c r="AL112" s="128">
        <f t="shared" si="171"/>
        <v>0</v>
      </c>
      <c r="AM112" s="128">
        <f t="shared" si="171"/>
        <v>0</v>
      </c>
      <c r="AN112" s="128">
        <f t="shared" si="171"/>
        <v>0</v>
      </c>
      <c r="AO112" s="128">
        <f t="shared" si="171"/>
        <v>0</v>
      </c>
      <c r="AP112" s="128">
        <f t="shared" si="171"/>
        <v>0</v>
      </c>
      <c r="AQ112" s="128">
        <f t="shared" si="171"/>
        <v>0</v>
      </c>
      <c r="AR112" s="128">
        <f t="shared" si="171"/>
        <v>0</v>
      </c>
      <c r="AS112" s="262">
        <f t="shared" ref="AS112:AS117" si="172">SUM(AG112:AR112)</f>
        <v>0</v>
      </c>
    </row>
    <row r="113" spans="2:45" x14ac:dyDescent="0.2">
      <c r="B113" s="177" t="s">
        <v>278</v>
      </c>
      <c r="C113" s="149" t="s">
        <v>232</v>
      </c>
      <c r="D113" s="150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53"/>
      <c r="R113" s="135"/>
      <c r="S113" s="177" t="s">
        <v>278</v>
      </c>
      <c r="T113" s="149" t="s">
        <v>232</v>
      </c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656"/>
      <c r="AG113" s="6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262">
        <f t="shared" si="172"/>
        <v>0</v>
      </c>
    </row>
    <row r="114" spans="2:45" x14ac:dyDescent="0.2">
      <c r="B114" s="177" t="s">
        <v>336</v>
      </c>
      <c r="C114" s="149" t="s">
        <v>224</v>
      </c>
      <c r="D114" s="150" t="s">
        <v>225</v>
      </c>
      <c r="E114" s="128">
        <f t="shared" ref="E114:P114" si="173">E115+E116+E117</f>
        <v>0</v>
      </c>
      <c r="F114" s="128">
        <f t="shared" si="173"/>
        <v>0</v>
      </c>
      <c r="G114" s="128">
        <f t="shared" si="173"/>
        <v>0</v>
      </c>
      <c r="H114" s="128">
        <f t="shared" si="173"/>
        <v>0</v>
      </c>
      <c r="I114" s="128">
        <f t="shared" si="173"/>
        <v>0</v>
      </c>
      <c r="J114" s="128">
        <f t="shared" si="173"/>
        <v>0</v>
      </c>
      <c r="K114" s="128">
        <f t="shared" si="173"/>
        <v>0</v>
      </c>
      <c r="L114" s="128">
        <f t="shared" si="173"/>
        <v>0</v>
      </c>
      <c r="M114" s="128">
        <f t="shared" si="173"/>
        <v>0</v>
      </c>
      <c r="N114" s="128">
        <f t="shared" si="173"/>
        <v>0</v>
      </c>
      <c r="O114" s="128">
        <f t="shared" si="173"/>
        <v>0</v>
      </c>
      <c r="P114" s="128">
        <f t="shared" si="173"/>
        <v>0</v>
      </c>
      <c r="Q114" s="153">
        <f>SUM(E114:P114)</f>
        <v>0</v>
      </c>
      <c r="R114" s="135"/>
      <c r="S114" s="177" t="s">
        <v>336</v>
      </c>
      <c r="T114" s="149" t="s">
        <v>224</v>
      </c>
      <c r="U114" s="393"/>
      <c r="V114" s="393"/>
      <c r="W114" s="393"/>
      <c r="X114" s="393"/>
      <c r="Y114" s="393"/>
      <c r="Z114" s="393"/>
      <c r="AA114" s="393"/>
      <c r="AB114" s="393"/>
      <c r="AC114" s="393"/>
      <c r="AD114" s="393"/>
      <c r="AE114" s="393"/>
      <c r="AF114" s="651"/>
      <c r="AG114" s="628">
        <f>+AG115+AG116+AG117</f>
        <v>0</v>
      </c>
      <c r="AH114" s="128">
        <f>+AH115+AH116+AH117</f>
        <v>0</v>
      </c>
      <c r="AI114" s="128">
        <f t="shared" ref="AI114:AO114" si="174">+AI115+AI116+AI117</f>
        <v>0</v>
      </c>
      <c r="AJ114" s="128">
        <f t="shared" si="174"/>
        <v>0</v>
      </c>
      <c r="AK114" s="128">
        <f t="shared" si="174"/>
        <v>0</v>
      </c>
      <c r="AL114" s="128">
        <f t="shared" si="174"/>
        <v>0</v>
      </c>
      <c r="AM114" s="128">
        <f t="shared" si="174"/>
        <v>0</v>
      </c>
      <c r="AN114" s="128">
        <f t="shared" si="174"/>
        <v>0</v>
      </c>
      <c r="AO114" s="128">
        <f t="shared" si="174"/>
        <v>0</v>
      </c>
      <c r="AP114" s="128">
        <f>+AP115+AP116+AP117</f>
        <v>0</v>
      </c>
      <c r="AQ114" s="128">
        <f>+AQ115+AQ116+AQ117</f>
        <v>0</v>
      </c>
      <c r="AR114" s="128">
        <f>+AR115+AR116+AR117</f>
        <v>0</v>
      </c>
      <c r="AS114" s="262">
        <f t="shared" si="172"/>
        <v>0</v>
      </c>
    </row>
    <row r="115" spans="2:45" x14ac:dyDescent="0.2">
      <c r="B115" s="177" t="s">
        <v>337</v>
      </c>
      <c r="C115" s="155" t="s">
        <v>279</v>
      </c>
      <c r="D115" s="150" t="s">
        <v>225</v>
      </c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53">
        <f>SUM(E115:P115)</f>
        <v>0</v>
      </c>
      <c r="R115" s="135"/>
      <c r="S115" s="177" t="s">
        <v>337</v>
      </c>
      <c r="T115" s="155" t="s">
        <v>279</v>
      </c>
      <c r="U115" s="392"/>
      <c r="V115" s="392"/>
      <c r="W115" s="392"/>
      <c r="X115" s="392"/>
      <c r="Y115" s="392"/>
      <c r="Z115" s="392"/>
      <c r="AA115" s="392"/>
      <c r="AB115" s="392"/>
      <c r="AC115" s="392"/>
      <c r="AD115" s="392"/>
      <c r="AE115" s="392"/>
      <c r="AF115" s="652"/>
      <c r="AG115" s="628">
        <f>+E115*U115</f>
        <v>0</v>
      </c>
      <c r="AH115" s="128">
        <f t="shared" ref="AH115:AR117" si="175">+F115*V115</f>
        <v>0</v>
      </c>
      <c r="AI115" s="128">
        <f t="shared" si="175"/>
        <v>0</v>
      </c>
      <c r="AJ115" s="128">
        <f t="shared" si="175"/>
        <v>0</v>
      </c>
      <c r="AK115" s="128">
        <f t="shared" si="175"/>
        <v>0</v>
      </c>
      <c r="AL115" s="128">
        <f t="shared" si="175"/>
        <v>0</v>
      </c>
      <c r="AM115" s="128">
        <f t="shared" si="175"/>
        <v>0</v>
      </c>
      <c r="AN115" s="128">
        <f t="shared" si="175"/>
        <v>0</v>
      </c>
      <c r="AO115" s="128">
        <f t="shared" si="175"/>
        <v>0</v>
      </c>
      <c r="AP115" s="128">
        <f t="shared" si="175"/>
        <v>0</v>
      </c>
      <c r="AQ115" s="128">
        <f t="shared" si="175"/>
        <v>0</v>
      </c>
      <c r="AR115" s="128">
        <f t="shared" si="175"/>
        <v>0</v>
      </c>
      <c r="AS115" s="262">
        <f t="shared" si="172"/>
        <v>0</v>
      </c>
    </row>
    <row r="116" spans="2:45" x14ac:dyDescent="0.2">
      <c r="B116" s="177" t="s">
        <v>338</v>
      </c>
      <c r="C116" s="155" t="s">
        <v>280</v>
      </c>
      <c r="D116" s="150" t="s">
        <v>225</v>
      </c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53">
        <f>SUM(E116:P116)</f>
        <v>0</v>
      </c>
      <c r="R116" s="135"/>
      <c r="S116" s="177" t="s">
        <v>338</v>
      </c>
      <c r="T116" s="155" t="s">
        <v>280</v>
      </c>
      <c r="U116" s="392"/>
      <c r="V116" s="392"/>
      <c r="W116" s="392"/>
      <c r="X116" s="392"/>
      <c r="Y116" s="392"/>
      <c r="Z116" s="392"/>
      <c r="AA116" s="392"/>
      <c r="AB116" s="392"/>
      <c r="AC116" s="392"/>
      <c r="AD116" s="392"/>
      <c r="AE116" s="392"/>
      <c r="AF116" s="652"/>
      <c r="AG116" s="628">
        <f>+E116*U116</f>
        <v>0</v>
      </c>
      <c r="AH116" s="128">
        <f t="shared" si="175"/>
        <v>0</v>
      </c>
      <c r="AI116" s="128">
        <f t="shared" si="175"/>
        <v>0</v>
      </c>
      <c r="AJ116" s="128">
        <f t="shared" si="175"/>
        <v>0</v>
      </c>
      <c r="AK116" s="128">
        <f t="shared" si="175"/>
        <v>0</v>
      </c>
      <c r="AL116" s="128">
        <f t="shared" si="175"/>
        <v>0</v>
      </c>
      <c r="AM116" s="128">
        <f t="shared" si="175"/>
        <v>0</v>
      </c>
      <c r="AN116" s="128">
        <f t="shared" si="175"/>
        <v>0</v>
      </c>
      <c r="AO116" s="128">
        <f t="shared" si="175"/>
        <v>0</v>
      </c>
      <c r="AP116" s="128">
        <f t="shared" si="175"/>
        <v>0</v>
      </c>
      <c r="AQ116" s="128">
        <f t="shared" si="175"/>
        <v>0</v>
      </c>
      <c r="AR116" s="128">
        <f t="shared" si="175"/>
        <v>0</v>
      </c>
      <c r="AS116" s="262">
        <f t="shared" si="172"/>
        <v>0</v>
      </c>
    </row>
    <row r="117" spans="2:45" x14ac:dyDescent="0.2">
      <c r="B117" s="177" t="s">
        <v>339</v>
      </c>
      <c r="C117" s="155" t="s">
        <v>281</v>
      </c>
      <c r="D117" s="150" t="s">
        <v>225</v>
      </c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53">
        <f>SUM(E117:P117)</f>
        <v>0</v>
      </c>
      <c r="R117" s="135"/>
      <c r="S117" s="177" t="s">
        <v>339</v>
      </c>
      <c r="T117" s="155" t="s">
        <v>281</v>
      </c>
      <c r="U117" s="395"/>
      <c r="V117" s="395"/>
      <c r="W117" s="395"/>
      <c r="X117" s="395"/>
      <c r="Y117" s="395"/>
      <c r="Z117" s="395"/>
      <c r="AA117" s="395"/>
      <c r="AB117" s="395"/>
      <c r="AC117" s="395"/>
      <c r="AD117" s="395"/>
      <c r="AE117" s="395"/>
      <c r="AF117" s="653"/>
      <c r="AG117" s="628">
        <f>+E117*U117</f>
        <v>0</v>
      </c>
      <c r="AH117" s="128">
        <f t="shared" si="175"/>
        <v>0</v>
      </c>
      <c r="AI117" s="128">
        <f t="shared" si="175"/>
        <v>0</v>
      </c>
      <c r="AJ117" s="128">
        <f t="shared" si="175"/>
        <v>0</v>
      </c>
      <c r="AK117" s="128">
        <f t="shared" si="175"/>
        <v>0</v>
      </c>
      <c r="AL117" s="128">
        <f t="shared" si="175"/>
        <v>0</v>
      </c>
      <c r="AM117" s="128">
        <f t="shared" si="175"/>
        <v>0</v>
      </c>
      <c r="AN117" s="128">
        <f t="shared" si="175"/>
        <v>0</v>
      </c>
      <c r="AO117" s="128">
        <f t="shared" si="175"/>
        <v>0</v>
      </c>
      <c r="AP117" s="128">
        <f t="shared" si="175"/>
        <v>0</v>
      </c>
      <c r="AQ117" s="128">
        <f t="shared" si="175"/>
        <v>0</v>
      </c>
      <c r="AR117" s="128">
        <f t="shared" si="175"/>
        <v>0</v>
      </c>
      <c r="AS117" s="262">
        <f t="shared" si="172"/>
        <v>0</v>
      </c>
    </row>
    <row r="118" spans="2:45" x14ac:dyDescent="0.2">
      <c r="B118" s="177"/>
      <c r="C118" s="154" t="s">
        <v>267</v>
      </c>
      <c r="D118" s="157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53"/>
      <c r="R118" s="135"/>
      <c r="S118" s="177"/>
      <c r="T118" s="154" t="s">
        <v>267</v>
      </c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655"/>
      <c r="AG118" s="625">
        <f>+AG119+AG120+AG121</f>
        <v>0</v>
      </c>
      <c r="AH118" s="133">
        <f>+AH119+AH120+AH121</f>
        <v>0</v>
      </c>
      <c r="AI118" s="133">
        <f t="shared" ref="AI118:AO118" si="176">+AI119+AI120+AI121</f>
        <v>0</v>
      </c>
      <c r="AJ118" s="133">
        <f t="shared" si="176"/>
        <v>0</v>
      </c>
      <c r="AK118" s="133">
        <f t="shared" si="176"/>
        <v>0</v>
      </c>
      <c r="AL118" s="133">
        <f t="shared" si="176"/>
        <v>0</v>
      </c>
      <c r="AM118" s="133">
        <f t="shared" si="176"/>
        <v>0</v>
      </c>
      <c r="AN118" s="133">
        <f t="shared" si="176"/>
        <v>0</v>
      </c>
      <c r="AO118" s="133">
        <f t="shared" si="176"/>
        <v>0</v>
      </c>
      <c r="AP118" s="133">
        <f>+AP119+AP120+AP121</f>
        <v>0</v>
      </c>
      <c r="AQ118" s="133">
        <f>+AQ119+AQ120+AQ121</f>
        <v>0</v>
      </c>
      <c r="AR118" s="133">
        <f>+AR119+AR120+AR121</f>
        <v>0</v>
      </c>
      <c r="AS118" s="287">
        <f>+AS119+AS120+AS121</f>
        <v>0</v>
      </c>
    </row>
    <row r="119" spans="2:45" x14ac:dyDescent="0.2">
      <c r="B119" s="177" t="s">
        <v>336</v>
      </c>
      <c r="C119" s="149" t="s">
        <v>234</v>
      </c>
      <c r="D119" s="150" t="s">
        <v>223</v>
      </c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53">
        <f>SUM(E119:P119)</f>
        <v>0</v>
      </c>
      <c r="R119" s="135"/>
      <c r="S119" s="177" t="s">
        <v>336</v>
      </c>
      <c r="T119" s="149" t="s">
        <v>234</v>
      </c>
      <c r="U119" s="396"/>
      <c r="V119" s="396"/>
      <c r="W119" s="396"/>
      <c r="X119" s="396"/>
      <c r="Y119" s="396"/>
      <c r="Z119" s="396"/>
      <c r="AA119" s="396"/>
      <c r="AB119" s="396"/>
      <c r="AC119" s="396"/>
      <c r="AD119" s="396"/>
      <c r="AE119" s="396"/>
      <c r="AF119" s="650"/>
      <c r="AG119" s="628">
        <f>+E119*U119</f>
        <v>0</v>
      </c>
      <c r="AH119" s="128">
        <f t="shared" ref="AH119:AR119" si="177">+F119*V119</f>
        <v>0</v>
      </c>
      <c r="AI119" s="128">
        <f t="shared" si="177"/>
        <v>0</v>
      </c>
      <c r="AJ119" s="128">
        <f t="shared" si="177"/>
        <v>0</v>
      </c>
      <c r="AK119" s="128">
        <f t="shared" si="177"/>
        <v>0</v>
      </c>
      <c r="AL119" s="128">
        <f t="shared" si="177"/>
        <v>0</v>
      </c>
      <c r="AM119" s="128">
        <f t="shared" si="177"/>
        <v>0</v>
      </c>
      <c r="AN119" s="128">
        <f t="shared" si="177"/>
        <v>0</v>
      </c>
      <c r="AO119" s="128">
        <f t="shared" si="177"/>
        <v>0</v>
      </c>
      <c r="AP119" s="128">
        <f t="shared" si="177"/>
        <v>0</v>
      </c>
      <c r="AQ119" s="128">
        <f t="shared" si="177"/>
        <v>0</v>
      </c>
      <c r="AR119" s="128">
        <f t="shared" si="177"/>
        <v>0</v>
      </c>
      <c r="AS119" s="262">
        <f>SUM(AG119:AR119)</f>
        <v>0</v>
      </c>
    </row>
    <row r="120" spans="2:45" x14ac:dyDescent="0.2">
      <c r="B120" s="177" t="s">
        <v>340</v>
      </c>
      <c r="C120" s="149" t="s">
        <v>232</v>
      </c>
      <c r="D120" s="150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53"/>
      <c r="R120" s="135"/>
      <c r="S120" s="177" t="s">
        <v>340</v>
      </c>
      <c r="T120" s="149" t="s">
        <v>232</v>
      </c>
      <c r="U120" s="391"/>
      <c r="V120" s="391"/>
      <c r="W120" s="391"/>
      <c r="X120" s="391"/>
      <c r="Y120" s="391"/>
      <c r="Z120" s="391"/>
      <c r="AA120" s="391"/>
      <c r="AB120" s="391"/>
      <c r="AC120" s="391"/>
      <c r="AD120" s="391"/>
      <c r="AE120" s="391"/>
      <c r="AF120" s="656"/>
      <c r="AG120" s="6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262"/>
    </row>
    <row r="121" spans="2:45" x14ac:dyDescent="0.2">
      <c r="B121" s="177" t="s">
        <v>341</v>
      </c>
      <c r="C121" s="149" t="s">
        <v>224</v>
      </c>
      <c r="D121" s="150" t="s">
        <v>225</v>
      </c>
      <c r="E121" s="128">
        <f t="shared" ref="E121:P121" si="178">E122+E125+E128</f>
        <v>0</v>
      </c>
      <c r="F121" s="128">
        <f t="shared" si="178"/>
        <v>0</v>
      </c>
      <c r="G121" s="128">
        <f t="shared" si="178"/>
        <v>0</v>
      </c>
      <c r="H121" s="128">
        <f t="shared" si="178"/>
        <v>0</v>
      </c>
      <c r="I121" s="128">
        <f t="shared" si="178"/>
        <v>0</v>
      </c>
      <c r="J121" s="128">
        <f t="shared" si="178"/>
        <v>0</v>
      </c>
      <c r="K121" s="128">
        <f t="shared" si="178"/>
        <v>0</v>
      </c>
      <c r="L121" s="128">
        <f t="shared" si="178"/>
        <v>0</v>
      </c>
      <c r="M121" s="128">
        <f t="shared" si="178"/>
        <v>0</v>
      </c>
      <c r="N121" s="128">
        <f t="shared" si="178"/>
        <v>0</v>
      </c>
      <c r="O121" s="128">
        <f t="shared" si="178"/>
        <v>0</v>
      </c>
      <c r="P121" s="128">
        <f t="shared" si="178"/>
        <v>0</v>
      </c>
      <c r="Q121" s="153">
        <f t="shared" ref="Q121:Q130" si="179">SUM(E121:P121)</f>
        <v>0</v>
      </c>
      <c r="R121" s="135"/>
      <c r="S121" s="177" t="s">
        <v>341</v>
      </c>
      <c r="T121" s="149" t="s">
        <v>224</v>
      </c>
      <c r="U121" s="393"/>
      <c r="V121" s="393"/>
      <c r="W121" s="393"/>
      <c r="X121" s="393"/>
      <c r="Y121" s="393"/>
      <c r="Z121" s="393"/>
      <c r="AA121" s="393"/>
      <c r="AB121" s="393"/>
      <c r="AC121" s="393"/>
      <c r="AD121" s="393"/>
      <c r="AE121" s="393"/>
      <c r="AF121" s="651"/>
      <c r="AG121" s="628">
        <f>+AG122+AG125+AG128</f>
        <v>0</v>
      </c>
      <c r="AH121" s="128">
        <f>+AH122+AH125+AH128</f>
        <v>0</v>
      </c>
      <c r="AI121" s="128">
        <f t="shared" ref="AI121:AO121" si="180">+AI122+AI125+AI128</f>
        <v>0</v>
      </c>
      <c r="AJ121" s="128">
        <f t="shared" si="180"/>
        <v>0</v>
      </c>
      <c r="AK121" s="128">
        <f t="shared" si="180"/>
        <v>0</v>
      </c>
      <c r="AL121" s="128">
        <f t="shared" si="180"/>
        <v>0</v>
      </c>
      <c r="AM121" s="128">
        <f t="shared" si="180"/>
        <v>0</v>
      </c>
      <c r="AN121" s="128">
        <f t="shared" si="180"/>
        <v>0</v>
      </c>
      <c r="AO121" s="128">
        <f t="shared" si="180"/>
        <v>0</v>
      </c>
      <c r="AP121" s="128">
        <f>+AP122+AP125+AP128</f>
        <v>0</v>
      </c>
      <c r="AQ121" s="128">
        <f>+AQ122+AQ125+AQ128</f>
        <v>0</v>
      </c>
      <c r="AR121" s="128">
        <f>+AR122+AR125+AR128</f>
        <v>0</v>
      </c>
      <c r="AS121" s="262">
        <f t="shared" ref="AS121:AS130" si="181">SUM(AG121:AR121)</f>
        <v>0</v>
      </c>
    </row>
    <row r="122" spans="2:45" x14ac:dyDescent="0.2">
      <c r="B122" s="177" t="s">
        <v>342</v>
      </c>
      <c r="C122" s="155" t="s">
        <v>268</v>
      </c>
      <c r="D122" s="150" t="s">
        <v>225</v>
      </c>
      <c r="E122" s="128">
        <f t="shared" ref="E122:P122" si="182">E123+E124</f>
        <v>0</v>
      </c>
      <c r="F122" s="128">
        <f t="shared" si="182"/>
        <v>0</v>
      </c>
      <c r="G122" s="128">
        <f t="shared" si="182"/>
        <v>0</v>
      </c>
      <c r="H122" s="128">
        <f t="shared" si="182"/>
        <v>0</v>
      </c>
      <c r="I122" s="128">
        <f t="shared" si="182"/>
        <v>0</v>
      </c>
      <c r="J122" s="128">
        <f t="shared" si="182"/>
        <v>0</v>
      </c>
      <c r="K122" s="128">
        <f t="shared" si="182"/>
        <v>0</v>
      </c>
      <c r="L122" s="128">
        <f t="shared" si="182"/>
        <v>0</v>
      </c>
      <c r="M122" s="128">
        <f t="shared" si="182"/>
        <v>0</v>
      </c>
      <c r="N122" s="128">
        <f t="shared" si="182"/>
        <v>0</v>
      </c>
      <c r="O122" s="128">
        <f t="shared" si="182"/>
        <v>0</v>
      </c>
      <c r="P122" s="128">
        <f t="shared" si="182"/>
        <v>0</v>
      </c>
      <c r="Q122" s="153">
        <f t="shared" si="179"/>
        <v>0</v>
      </c>
      <c r="R122" s="135"/>
      <c r="S122" s="177" t="s">
        <v>342</v>
      </c>
      <c r="T122" s="155" t="s">
        <v>268</v>
      </c>
      <c r="U122" s="393"/>
      <c r="V122" s="393"/>
      <c r="W122" s="393"/>
      <c r="X122" s="393"/>
      <c r="Y122" s="393"/>
      <c r="Z122" s="393"/>
      <c r="AA122" s="393"/>
      <c r="AB122" s="393"/>
      <c r="AC122" s="393"/>
      <c r="AD122" s="393"/>
      <c r="AE122" s="393"/>
      <c r="AF122" s="651"/>
      <c r="AG122" s="628">
        <f>+AG123+AG124</f>
        <v>0</v>
      </c>
      <c r="AH122" s="128">
        <f>+AH123+AH124</f>
        <v>0</v>
      </c>
      <c r="AI122" s="128">
        <f t="shared" ref="AI122:AO122" si="183">+AI123+AI124</f>
        <v>0</v>
      </c>
      <c r="AJ122" s="128">
        <f t="shared" si="183"/>
        <v>0</v>
      </c>
      <c r="AK122" s="128">
        <f t="shared" si="183"/>
        <v>0</v>
      </c>
      <c r="AL122" s="128">
        <f t="shared" si="183"/>
        <v>0</v>
      </c>
      <c r="AM122" s="128">
        <f t="shared" si="183"/>
        <v>0</v>
      </c>
      <c r="AN122" s="128">
        <f t="shared" si="183"/>
        <v>0</v>
      </c>
      <c r="AO122" s="128">
        <f t="shared" si="183"/>
        <v>0</v>
      </c>
      <c r="AP122" s="128">
        <f>+AP123+AP124</f>
        <v>0</v>
      </c>
      <c r="AQ122" s="128">
        <f>+AQ123+AQ124</f>
        <v>0</v>
      </c>
      <c r="AR122" s="128">
        <f>+AR123+AR124</f>
        <v>0</v>
      </c>
      <c r="AS122" s="262">
        <f t="shared" si="181"/>
        <v>0</v>
      </c>
    </row>
    <row r="123" spans="2:45" x14ac:dyDescent="0.2">
      <c r="B123" s="177" t="s">
        <v>343</v>
      </c>
      <c r="C123" s="155" t="s">
        <v>273</v>
      </c>
      <c r="D123" s="150" t="s">
        <v>225</v>
      </c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53">
        <f t="shared" si="179"/>
        <v>0</v>
      </c>
      <c r="R123" s="135"/>
      <c r="S123" s="177" t="s">
        <v>343</v>
      </c>
      <c r="T123" s="155" t="s">
        <v>273</v>
      </c>
      <c r="U123" s="392"/>
      <c r="V123" s="392"/>
      <c r="W123" s="392"/>
      <c r="X123" s="392"/>
      <c r="Y123" s="392"/>
      <c r="Z123" s="392"/>
      <c r="AA123" s="392"/>
      <c r="AB123" s="392"/>
      <c r="AC123" s="392"/>
      <c r="AD123" s="392"/>
      <c r="AE123" s="392"/>
      <c r="AF123" s="652"/>
      <c r="AG123" s="628">
        <f>+E123*U123</f>
        <v>0</v>
      </c>
      <c r="AH123" s="128">
        <f t="shared" ref="AH123:AR124" si="184">+F123*V123</f>
        <v>0</v>
      </c>
      <c r="AI123" s="128">
        <f t="shared" si="184"/>
        <v>0</v>
      </c>
      <c r="AJ123" s="128">
        <f t="shared" si="184"/>
        <v>0</v>
      </c>
      <c r="AK123" s="128">
        <f t="shared" si="184"/>
        <v>0</v>
      </c>
      <c r="AL123" s="128">
        <f t="shared" si="184"/>
        <v>0</v>
      </c>
      <c r="AM123" s="128">
        <f t="shared" si="184"/>
        <v>0</v>
      </c>
      <c r="AN123" s="128">
        <f t="shared" si="184"/>
        <v>0</v>
      </c>
      <c r="AO123" s="128">
        <f t="shared" si="184"/>
        <v>0</v>
      </c>
      <c r="AP123" s="128">
        <f t="shared" si="184"/>
        <v>0</v>
      </c>
      <c r="AQ123" s="128">
        <f t="shared" si="184"/>
        <v>0</v>
      </c>
      <c r="AR123" s="128">
        <f t="shared" si="184"/>
        <v>0</v>
      </c>
      <c r="AS123" s="262">
        <f t="shared" si="181"/>
        <v>0</v>
      </c>
    </row>
    <row r="124" spans="2:45" x14ac:dyDescent="0.2">
      <c r="B124" s="177" t="s">
        <v>344</v>
      </c>
      <c r="C124" s="155" t="s">
        <v>274</v>
      </c>
      <c r="D124" s="150" t="s">
        <v>225</v>
      </c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53">
        <f t="shared" si="179"/>
        <v>0</v>
      </c>
      <c r="R124" s="135"/>
      <c r="S124" s="177" t="s">
        <v>344</v>
      </c>
      <c r="T124" s="155" t="s">
        <v>274</v>
      </c>
      <c r="U124" s="392"/>
      <c r="V124" s="392"/>
      <c r="W124" s="392"/>
      <c r="X124" s="392"/>
      <c r="Y124" s="392"/>
      <c r="Z124" s="392"/>
      <c r="AA124" s="392"/>
      <c r="AB124" s="392"/>
      <c r="AC124" s="392"/>
      <c r="AD124" s="392"/>
      <c r="AE124" s="392"/>
      <c r="AF124" s="652"/>
      <c r="AG124" s="628">
        <f>+E124*U124</f>
        <v>0</v>
      </c>
      <c r="AH124" s="128">
        <f t="shared" si="184"/>
        <v>0</v>
      </c>
      <c r="AI124" s="128">
        <f t="shared" si="184"/>
        <v>0</v>
      </c>
      <c r="AJ124" s="128">
        <f t="shared" si="184"/>
        <v>0</v>
      </c>
      <c r="AK124" s="128">
        <f t="shared" si="184"/>
        <v>0</v>
      </c>
      <c r="AL124" s="128">
        <f t="shared" si="184"/>
        <v>0</v>
      </c>
      <c r="AM124" s="128">
        <f t="shared" si="184"/>
        <v>0</v>
      </c>
      <c r="AN124" s="128">
        <f t="shared" si="184"/>
        <v>0</v>
      </c>
      <c r="AO124" s="128">
        <f t="shared" si="184"/>
        <v>0</v>
      </c>
      <c r="AP124" s="128">
        <f t="shared" si="184"/>
        <v>0</v>
      </c>
      <c r="AQ124" s="128">
        <f t="shared" si="184"/>
        <v>0</v>
      </c>
      <c r="AR124" s="128">
        <f t="shared" si="184"/>
        <v>0</v>
      </c>
      <c r="AS124" s="262">
        <f t="shared" si="181"/>
        <v>0</v>
      </c>
    </row>
    <row r="125" spans="2:45" x14ac:dyDescent="0.2">
      <c r="B125" s="177" t="s">
        <v>345</v>
      </c>
      <c r="C125" s="155" t="s">
        <v>264</v>
      </c>
      <c r="D125" s="150" t="s">
        <v>225</v>
      </c>
      <c r="E125" s="128">
        <f t="shared" ref="E125:P125" si="185">E126+E127</f>
        <v>0</v>
      </c>
      <c r="F125" s="128">
        <f t="shared" si="185"/>
        <v>0</v>
      </c>
      <c r="G125" s="128">
        <f t="shared" si="185"/>
        <v>0</v>
      </c>
      <c r="H125" s="128">
        <f t="shared" si="185"/>
        <v>0</v>
      </c>
      <c r="I125" s="128">
        <f t="shared" si="185"/>
        <v>0</v>
      </c>
      <c r="J125" s="128">
        <f t="shared" si="185"/>
        <v>0</v>
      </c>
      <c r="K125" s="128">
        <f t="shared" si="185"/>
        <v>0</v>
      </c>
      <c r="L125" s="128">
        <f t="shared" si="185"/>
        <v>0</v>
      </c>
      <c r="M125" s="128">
        <f t="shared" si="185"/>
        <v>0</v>
      </c>
      <c r="N125" s="128">
        <f t="shared" si="185"/>
        <v>0</v>
      </c>
      <c r="O125" s="128">
        <f t="shared" si="185"/>
        <v>0</v>
      </c>
      <c r="P125" s="128">
        <f t="shared" si="185"/>
        <v>0</v>
      </c>
      <c r="Q125" s="153">
        <f t="shared" si="179"/>
        <v>0</v>
      </c>
      <c r="R125" s="135"/>
      <c r="S125" s="177" t="s">
        <v>345</v>
      </c>
      <c r="T125" s="155" t="s">
        <v>264</v>
      </c>
      <c r="U125" s="394"/>
      <c r="V125" s="394"/>
      <c r="W125" s="394"/>
      <c r="X125" s="394"/>
      <c r="Y125" s="394"/>
      <c r="Z125" s="394"/>
      <c r="AA125" s="394"/>
      <c r="AB125" s="394"/>
      <c r="AC125" s="394"/>
      <c r="AD125" s="394"/>
      <c r="AE125" s="394"/>
      <c r="AF125" s="657"/>
      <c r="AG125" s="628">
        <f>+AG126+AG127</f>
        <v>0</v>
      </c>
      <c r="AH125" s="128">
        <f>+AH126+AH127</f>
        <v>0</v>
      </c>
      <c r="AI125" s="128">
        <f t="shared" ref="AI125:AO125" si="186">+AI126+AI127</f>
        <v>0</v>
      </c>
      <c r="AJ125" s="128">
        <f t="shared" si="186"/>
        <v>0</v>
      </c>
      <c r="AK125" s="128">
        <f t="shared" si="186"/>
        <v>0</v>
      </c>
      <c r="AL125" s="128">
        <f t="shared" si="186"/>
        <v>0</v>
      </c>
      <c r="AM125" s="128">
        <f t="shared" si="186"/>
        <v>0</v>
      </c>
      <c r="AN125" s="128">
        <f t="shared" si="186"/>
        <v>0</v>
      </c>
      <c r="AO125" s="128">
        <f t="shared" si="186"/>
        <v>0</v>
      </c>
      <c r="AP125" s="128">
        <f>+AP126+AP127</f>
        <v>0</v>
      </c>
      <c r="AQ125" s="128">
        <f>+AQ126+AQ127</f>
        <v>0</v>
      </c>
      <c r="AR125" s="128">
        <f>+AR126+AR127</f>
        <v>0</v>
      </c>
      <c r="AS125" s="262">
        <f t="shared" si="181"/>
        <v>0</v>
      </c>
    </row>
    <row r="126" spans="2:45" x14ac:dyDescent="0.2">
      <c r="B126" s="177" t="s">
        <v>346</v>
      </c>
      <c r="C126" s="155" t="s">
        <v>273</v>
      </c>
      <c r="D126" s="150" t="s">
        <v>225</v>
      </c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53">
        <f t="shared" si="179"/>
        <v>0</v>
      </c>
      <c r="R126" s="135"/>
      <c r="S126" s="177" t="s">
        <v>346</v>
      </c>
      <c r="T126" s="155" t="s">
        <v>273</v>
      </c>
      <c r="U126" s="392"/>
      <c r="V126" s="392"/>
      <c r="W126" s="392"/>
      <c r="X126" s="392"/>
      <c r="Y126" s="392"/>
      <c r="Z126" s="392"/>
      <c r="AA126" s="392"/>
      <c r="AB126" s="392"/>
      <c r="AC126" s="392"/>
      <c r="AD126" s="392"/>
      <c r="AE126" s="392"/>
      <c r="AF126" s="652"/>
      <c r="AG126" s="628">
        <f>+E126*U126</f>
        <v>0</v>
      </c>
      <c r="AH126" s="128">
        <f t="shared" ref="AH126:AR127" si="187">+F126*V126</f>
        <v>0</v>
      </c>
      <c r="AI126" s="128">
        <f t="shared" si="187"/>
        <v>0</v>
      </c>
      <c r="AJ126" s="128">
        <f t="shared" si="187"/>
        <v>0</v>
      </c>
      <c r="AK126" s="128">
        <f t="shared" si="187"/>
        <v>0</v>
      </c>
      <c r="AL126" s="128">
        <f t="shared" si="187"/>
        <v>0</v>
      </c>
      <c r="AM126" s="128">
        <f t="shared" si="187"/>
        <v>0</v>
      </c>
      <c r="AN126" s="128">
        <f t="shared" si="187"/>
        <v>0</v>
      </c>
      <c r="AO126" s="128">
        <f t="shared" si="187"/>
        <v>0</v>
      </c>
      <c r="AP126" s="128">
        <f t="shared" si="187"/>
        <v>0</v>
      </c>
      <c r="AQ126" s="128">
        <f t="shared" si="187"/>
        <v>0</v>
      </c>
      <c r="AR126" s="128">
        <f t="shared" si="187"/>
        <v>0</v>
      </c>
      <c r="AS126" s="262">
        <f t="shared" si="181"/>
        <v>0</v>
      </c>
    </row>
    <row r="127" spans="2:45" x14ac:dyDescent="0.2">
      <c r="B127" s="177" t="s">
        <v>347</v>
      </c>
      <c r="C127" s="155" t="s">
        <v>274</v>
      </c>
      <c r="D127" s="150" t="s">
        <v>225</v>
      </c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53">
        <f t="shared" si="179"/>
        <v>0</v>
      </c>
      <c r="R127" s="135"/>
      <c r="S127" s="177" t="s">
        <v>347</v>
      </c>
      <c r="T127" s="155" t="s">
        <v>274</v>
      </c>
      <c r="U127" s="392"/>
      <c r="V127" s="392"/>
      <c r="W127" s="392"/>
      <c r="X127" s="392"/>
      <c r="Y127" s="392"/>
      <c r="Z127" s="392"/>
      <c r="AA127" s="392"/>
      <c r="AB127" s="392"/>
      <c r="AC127" s="392"/>
      <c r="AD127" s="392"/>
      <c r="AE127" s="392"/>
      <c r="AF127" s="652"/>
      <c r="AG127" s="628">
        <f>+E127*U127</f>
        <v>0</v>
      </c>
      <c r="AH127" s="128">
        <f t="shared" si="187"/>
        <v>0</v>
      </c>
      <c r="AI127" s="128">
        <f t="shared" si="187"/>
        <v>0</v>
      </c>
      <c r="AJ127" s="128">
        <f t="shared" si="187"/>
        <v>0</v>
      </c>
      <c r="AK127" s="128">
        <f t="shared" si="187"/>
        <v>0</v>
      </c>
      <c r="AL127" s="128">
        <f t="shared" si="187"/>
        <v>0</v>
      </c>
      <c r="AM127" s="128">
        <f t="shared" si="187"/>
        <v>0</v>
      </c>
      <c r="AN127" s="128">
        <f t="shared" si="187"/>
        <v>0</v>
      </c>
      <c r="AO127" s="128">
        <f t="shared" si="187"/>
        <v>0</v>
      </c>
      <c r="AP127" s="128">
        <f t="shared" si="187"/>
        <v>0</v>
      </c>
      <c r="AQ127" s="128">
        <f t="shared" si="187"/>
        <v>0</v>
      </c>
      <c r="AR127" s="128">
        <f t="shared" si="187"/>
        <v>0</v>
      </c>
      <c r="AS127" s="262">
        <f t="shared" si="181"/>
        <v>0</v>
      </c>
    </row>
    <row r="128" spans="2:45" x14ac:dyDescent="0.2">
      <c r="B128" s="177" t="s">
        <v>348</v>
      </c>
      <c r="C128" s="155" t="s">
        <v>266</v>
      </c>
      <c r="D128" s="150" t="s">
        <v>225</v>
      </c>
      <c r="E128" s="128">
        <f t="shared" ref="E128:P128" si="188">E129+E130</f>
        <v>0</v>
      </c>
      <c r="F128" s="128">
        <f t="shared" si="188"/>
        <v>0</v>
      </c>
      <c r="G128" s="128">
        <f t="shared" si="188"/>
        <v>0</v>
      </c>
      <c r="H128" s="128">
        <f t="shared" si="188"/>
        <v>0</v>
      </c>
      <c r="I128" s="128">
        <f t="shared" si="188"/>
        <v>0</v>
      </c>
      <c r="J128" s="128">
        <f t="shared" si="188"/>
        <v>0</v>
      </c>
      <c r="K128" s="128">
        <f t="shared" si="188"/>
        <v>0</v>
      </c>
      <c r="L128" s="128">
        <f t="shared" si="188"/>
        <v>0</v>
      </c>
      <c r="M128" s="128">
        <f t="shared" si="188"/>
        <v>0</v>
      </c>
      <c r="N128" s="128">
        <f t="shared" si="188"/>
        <v>0</v>
      </c>
      <c r="O128" s="128">
        <f t="shared" si="188"/>
        <v>0</v>
      </c>
      <c r="P128" s="128">
        <f t="shared" si="188"/>
        <v>0</v>
      </c>
      <c r="Q128" s="153">
        <f t="shared" si="179"/>
        <v>0</v>
      </c>
      <c r="R128" s="135"/>
      <c r="S128" s="177" t="s">
        <v>348</v>
      </c>
      <c r="T128" s="155" t="s">
        <v>266</v>
      </c>
      <c r="U128" s="394"/>
      <c r="V128" s="394"/>
      <c r="W128" s="394"/>
      <c r="X128" s="394"/>
      <c r="Y128" s="394"/>
      <c r="Z128" s="394"/>
      <c r="AA128" s="394"/>
      <c r="AB128" s="394"/>
      <c r="AC128" s="394"/>
      <c r="AD128" s="394"/>
      <c r="AE128" s="394"/>
      <c r="AF128" s="657"/>
      <c r="AG128" s="628">
        <f>+AG129+AG130</f>
        <v>0</v>
      </c>
      <c r="AH128" s="128">
        <f>+AH129+AH130</f>
        <v>0</v>
      </c>
      <c r="AI128" s="128">
        <f t="shared" ref="AI128:AO128" si="189">+AI129+AI130</f>
        <v>0</v>
      </c>
      <c r="AJ128" s="128">
        <f t="shared" si="189"/>
        <v>0</v>
      </c>
      <c r="AK128" s="128">
        <f t="shared" si="189"/>
        <v>0</v>
      </c>
      <c r="AL128" s="128">
        <f t="shared" si="189"/>
        <v>0</v>
      </c>
      <c r="AM128" s="128">
        <f t="shared" si="189"/>
        <v>0</v>
      </c>
      <c r="AN128" s="128">
        <f t="shared" si="189"/>
        <v>0</v>
      </c>
      <c r="AO128" s="128">
        <f t="shared" si="189"/>
        <v>0</v>
      </c>
      <c r="AP128" s="128">
        <f>+AP129+AP130</f>
        <v>0</v>
      </c>
      <c r="AQ128" s="128">
        <f>+AQ129+AQ130</f>
        <v>0</v>
      </c>
      <c r="AR128" s="128">
        <f>+AR129+AR130</f>
        <v>0</v>
      </c>
      <c r="AS128" s="262">
        <f t="shared" si="181"/>
        <v>0</v>
      </c>
    </row>
    <row r="129" spans="2:45" x14ac:dyDescent="0.2">
      <c r="B129" s="177" t="s">
        <v>349</v>
      </c>
      <c r="C129" s="155" t="s">
        <v>273</v>
      </c>
      <c r="D129" s="150" t="s">
        <v>225</v>
      </c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53">
        <f t="shared" si="179"/>
        <v>0</v>
      </c>
      <c r="R129" s="135"/>
      <c r="S129" s="177" t="s">
        <v>349</v>
      </c>
      <c r="T129" s="155" t="s">
        <v>273</v>
      </c>
      <c r="U129" s="392"/>
      <c r="V129" s="392"/>
      <c r="W129" s="392"/>
      <c r="X129" s="392"/>
      <c r="Y129" s="392"/>
      <c r="Z129" s="392"/>
      <c r="AA129" s="392"/>
      <c r="AB129" s="392"/>
      <c r="AC129" s="392"/>
      <c r="AD129" s="392"/>
      <c r="AE129" s="392"/>
      <c r="AF129" s="652"/>
      <c r="AG129" s="628">
        <f>+E129*U129</f>
        <v>0</v>
      </c>
      <c r="AH129" s="128">
        <f t="shared" ref="AH129:AR130" si="190">+F129*V129</f>
        <v>0</v>
      </c>
      <c r="AI129" s="128">
        <f t="shared" si="190"/>
        <v>0</v>
      </c>
      <c r="AJ129" s="128">
        <f t="shared" si="190"/>
        <v>0</v>
      </c>
      <c r="AK129" s="128">
        <f t="shared" si="190"/>
        <v>0</v>
      </c>
      <c r="AL129" s="128">
        <f t="shared" si="190"/>
        <v>0</v>
      </c>
      <c r="AM129" s="128">
        <f t="shared" si="190"/>
        <v>0</v>
      </c>
      <c r="AN129" s="128">
        <f t="shared" si="190"/>
        <v>0</v>
      </c>
      <c r="AO129" s="128">
        <f t="shared" si="190"/>
        <v>0</v>
      </c>
      <c r="AP129" s="128">
        <f t="shared" si="190"/>
        <v>0</v>
      </c>
      <c r="AQ129" s="128">
        <f t="shared" si="190"/>
        <v>0</v>
      </c>
      <c r="AR129" s="128">
        <f t="shared" si="190"/>
        <v>0</v>
      </c>
      <c r="AS129" s="262">
        <f t="shared" si="181"/>
        <v>0</v>
      </c>
    </row>
    <row r="130" spans="2:45" x14ac:dyDescent="0.2">
      <c r="B130" s="177" t="s">
        <v>350</v>
      </c>
      <c r="C130" s="155" t="s">
        <v>274</v>
      </c>
      <c r="D130" s="150" t="s">
        <v>225</v>
      </c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53">
        <f t="shared" si="179"/>
        <v>0</v>
      </c>
      <c r="R130" s="135"/>
      <c r="S130" s="177" t="s">
        <v>350</v>
      </c>
      <c r="T130" s="155" t="s">
        <v>274</v>
      </c>
      <c r="U130" s="395"/>
      <c r="V130" s="395"/>
      <c r="W130" s="395"/>
      <c r="X130" s="395"/>
      <c r="Y130" s="395"/>
      <c r="Z130" s="395"/>
      <c r="AA130" s="395"/>
      <c r="AB130" s="395"/>
      <c r="AC130" s="395"/>
      <c r="AD130" s="395"/>
      <c r="AE130" s="395"/>
      <c r="AF130" s="653"/>
      <c r="AG130" s="628">
        <f>+E130*U130</f>
        <v>0</v>
      </c>
      <c r="AH130" s="128">
        <f t="shared" si="190"/>
        <v>0</v>
      </c>
      <c r="AI130" s="128">
        <f t="shared" si="190"/>
        <v>0</v>
      </c>
      <c r="AJ130" s="128">
        <f t="shared" si="190"/>
        <v>0</v>
      </c>
      <c r="AK130" s="128">
        <f t="shared" si="190"/>
        <v>0</v>
      </c>
      <c r="AL130" s="128">
        <f t="shared" si="190"/>
        <v>0</v>
      </c>
      <c r="AM130" s="128">
        <f t="shared" si="190"/>
        <v>0</v>
      </c>
      <c r="AN130" s="128">
        <f t="shared" si="190"/>
        <v>0</v>
      </c>
      <c r="AO130" s="128">
        <f t="shared" si="190"/>
        <v>0</v>
      </c>
      <c r="AP130" s="128">
        <f t="shared" si="190"/>
        <v>0</v>
      </c>
      <c r="AQ130" s="128">
        <f t="shared" si="190"/>
        <v>0</v>
      </c>
      <c r="AR130" s="128">
        <f t="shared" si="190"/>
        <v>0</v>
      </c>
      <c r="AS130" s="262">
        <f t="shared" si="181"/>
        <v>0</v>
      </c>
    </row>
    <row r="131" spans="2:45" x14ac:dyDescent="0.2">
      <c r="B131" s="177" t="s">
        <v>351</v>
      </c>
      <c r="C131" s="154" t="s">
        <v>282</v>
      </c>
      <c r="D131" s="150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53"/>
      <c r="R131" s="135"/>
      <c r="S131" s="177" t="s">
        <v>351</v>
      </c>
      <c r="T131" s="154" t="s">
        <v>282</v>
      </c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33"/>
      <c r="AE131" s="233"/>
      <c r="AF131" s="655"/>
      <c r="AG131" s="625">
        <f>+AG132+AG133+AG134</f>
        <v>0</v>
      </c>
      <c r="AH131" s="133">
        <f>+AH132+AH133+AH134</f>
        <v>0</v>
      </c>
      <c r="AI131" s="133">
        <f t="shared" ref="AI131:AO131" si="191">+AI132+AI133+AI134</f>
        <v>0</v>
      </c>
      <c r="AJ131" s="133">
        <f t="shared" si="191"/>
        <v>0</v>
      </c>
      <c r="AK131" s="133">
        <f t="shared" si="191"/>
        <v>0</v>
      </c>
      <c r="AL131" s="133">
        <f t="shared" si="191"/>
        <v>0</v>
      </c>
      <c r="AM131" s="133">
        <f t="shared" si="191"/>
        <v>0</v>
      </c>
      <c r="AN131" s="133">
        <f t="shared" si="191"/>
        <v>0</v>
      </c>
      <c r="AO131" s="133">
        <f t="shared" si="191"/>
        <v>0</v>
      </c>
      <c r="AP131" s="133">
        <f>+AP132+AP133+AP134</f>
        <v>0</v>
      </c>
      <c r="AQ131" s="133">
        <f>+AQ132+AQ133+AQ134</f>
        <v>0</v>
      </c>
      <c r="AR131" s="133">
        <f>+AR132+AR133+AR134</f>
        <v>0</v>
      </c>
      <c r="AS131" s="287">
        <f>+AS132+AS133+AS134</f>
        <v>0</v>
      </c>
    </row>
    <row r="132" spans="2:45" x14ac:dyDescent="0.2">
      <c r="B132" s="177" t="s">
        <v>352</v>
      </c>
      <c r="C132" s="149" t="s">
        <v>234</v>
      </c>
      <c r="D132" s="150" t="s">
        <v>223</v>
      </c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53">
        <f t="shared" ref="Q132:Q138" si="192">SUM(E132:P132)</f>
        <v>0</v>
      </c>
      <c r="R132" s="135"/>
      <c r="S132" s="177" t="s">
        <v>352</v>
      </c>
      <c r="T132" s="149" t="s">
        <v>234</v>
      </c>
      <c r="U132" s="396"/>
      <c r="V132" s="396"/>
      <c r="W132" s="396"/>
      <c r="X132" s="396"/>
      <c r="Y132" s="396"/>
      <c r="Z132" s="396"/>
      <c r="AA132" s="396"/>
      <c r="AB132" s="396"/>
      <c r="AC132" s="396"/>
      <c r="AD132" s="396"/>
      <c r="AE132" s="396"/>
      <c r="AF132" s="650"/>
      <c r="AG132" s="628">
        <f>+E132*U132</f>
        <v>0</v>
      </c>
      <c r="AH132" s="128">
        <f t="shared" ref="AH132" si="193">+F132*V132</f>
        <v>0</v>
      </c>
      <c r="AI132" s="128">
        <f t="shared" ref="AI132" si="194">+G132*W132</f>
        <v>0</v>
      </c>
      <c r="AJ132" s="128">
        <f t="shared" ref="AJ132" si="195">+H132*X132</f>
        <v>0</v>
      </c>
      <c r="AK132" s="128">
        <f t="shared" ref="AK132" si="196">+I132*Y132</f>
        <v>0</v>
      </c>
      <c r="AL132" s="128">
        <f t="shared" ref="AL132" si="197">+J132*Z132</f>
        <v>0</v>
      </c>
      <c r="AM132" s="128">
        <f t="shared" ref="AM132" si="198">+K132*AA132</f>
        <v>0</v>
      </c>
      <c r="AN132" s="128">
        <f t="shared" ref="AN132" si="199">+L132*AB132</f>
        <v>0</v>
      </c>
      <c r="AO132" s="128">
        <f t="shared" ref="AO132" si="200">+M132*AC132</f>
        <v>0</v>
      </c>
      <c r="AP132" s="128">
        <f t="shared" ref="AP132" si="201">+N132*AD132</f>
        <v>0</v>
      </c>
      <c r="AQ132" s="128">
        <f t="shared" ref="AQ132" si="202">+O132*AE132</f>
        <v>0</v>
      </c>
      <c r="AR132" s="128">
        <f t="shared" ref="AR132" si="203">+P132*AF132</f>
        <v>0</v>
      </c>
      <c r="AS132" s="262">
        <f t="shared" ref="AS132:AS137" si="204">SUM(AG132:AR132)</f>
        <v>0</v>
      </c>
    </row>
    <row r="133" spans="2:45" x14ac:dyDescent="0.2">
      <c r="B133" s="177" t="s">
        <v>353</v>
      </c>
      <c r="C133" s="149" t="s">
        <v>232</v>
      </c>
      <c r="D133" s="150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53">
        <f t="shared" si="192"/>
        <v>0</v>
      </c>
      <c r="R133" s="135"/>
      <c r="S133" s="177" t="s">
        <v>353</v>
      </c>
      <c r="T133" s="149" t="s">
        <v>232</v>
      </c>
      <c r="U133" s="391"/>
      <c r="V133" s="391"/>
      <c r="W133" s="391"/>
      <c r="X133" s="391"/>
      <c r="Y133" s="391"/>
      <c r="Z133" s="391"/>
      <c r="AA133" s="391"/>
      <c r="AB133" s="391"/>
      <c r="AC133" s="391"/>
      <c r="AD133" s="391"/>
      <c r="AE133" s="391"/>
      <c r="AF133" s="656"/>
      <c r="AG133" s="6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262"/>
    </row>
    <row r="134" spans="2:45" x14ac:dyDescent="0.2">
      <c r="B134" s="177" t="s">
        <v>354</v>
      </c>
      <c r="C134" s="149" t="s">
        <v>224</v>
      </c>
      <c r="D134" s="150" t="s">
        <v>225</v>
      </c>
      <c r="E134" s="128">
        <f t="shared" ref="E134:P134" si="205">E135+E136+E137</f>
        <v>0</v>
      </c>
      <c r="F134" s="128">
        <f t="shared" si="205"/>
        <v>0</v>
      </c>
      <c r="G134" s="128">
        <f t="shared" si="205"/>
        <v>0</v>
      </c>
      <c r="H134" s="128">
        <f t="shared" si="205"/>
        <v>0</v>
      </c>
      <c r="I134" s="128">
        <f t="shared" si="205"/>
        <v>0</v>
      </c>
      <c r="J134" s="128">
        <f t="shared" si="205"/>
        <v>0</v>
      </c>
      <c r="K134" s="128">
        <f t="shared" si="205"/>
        <v>0</v>
      </c>
      <c r="L134" s="128">
        <f t="shared" si="205"/>
        <v>0</v>
      </c>
      <c r="M134" s="128">
        <f t="shared" si="205"/>
        <v>0</v>
      </c>
      <c r="N134" s="128">
        <f t="shared" si="205"/>
        <v>0</v>
      </c>
      <c r="O134" s="128">
        <f t="shared" si="205"/>
        <v>0</v>
      </c>
      <c r="P134" s="128">
        <f t="shared" si="205"/>
        <v>0</v>
      </c>
      <c r="Q134" s="153">
        <f t="shared" si="192"/>
        <v>0</v>
      </c>
      <c r="R134" s="135"/>
      <c r="S134" s="177" t="s">
        <v>354</v>
      </c>
      <c r="T134" s="149" t="s">
        <v>224</v>
      </c>
      <c r="U134" s="393"/>
      <c r="V134" s="393"/>
      <c r="W134" s="393"/>
      <c r="X134" s="393"/>
      <c r="Y134" s="393"/>
      <c r="Z134" s="393"/>
      <c r="AA134" s="393"/>
      <c r="AB134" s="393"/>
      <c r="AC134" s="393"/>
      <c r="AD134" s="393"/>
      <c r="AE134" s="393"/>
      <c r="AF134" s="651"/>
      <c r="AG134" s="628">
        <f>+AG135+AG136+AG137</f>
        <v>0</v>
      </c>
      <c r="AH134" s="128">
        <f>+AH135+AH136+AH137</f>
        <v>0</v>
      </c>
      <c r="AI134" s="128">
        <f t="shared" ref="AI134:AO134" si="206">+AI135+AI136+AI137</f>
        <v>0</v>
      </c>
      <c r="AJ134" s="128">
        <f t="shared" si="206"/>
        <v>0</v>
      </c>
      <c r="AK134" s="128">
        <f t="shared" si="206"/>
        <v>0</v>
      </c>
      <c r="AL134" s="128">
        <f t="shared" si="206"/>
        <v>0</v>
      </c>
      <c r="AM134" s="128">
        <f t="shared" si="206"/>
        <v>0</v>
      </c>
      <c r="AN134" s="128">
        <f t="shared" si="206"/>
        <v>0</v>
      </c>
      <c r="AO134" s="128">
        <f t="shared" si="206"/>
        <v>0</v>
      </c>
      <c r="AP134" s="128">
        <f>+AP135+AP136+AP137</f>
        <v>0</v>
      </c>
      <c r="AQ134" s="128">
        <f>+AQ135+AQ136+AQ137</f>
        <v>0</v>
      </c>
      <c r="AR134" s="128">
        <f>+AR135+AR136+AR137</f>
        <v>0</v>
      </c>
      <c r="AS134" s="262">
        <f t="shared" si="204"/>
        <v>0</v>
      </c>
    </row>
    <row r="135" spans="2:45" x14ac:dyDescent="0.2">
      <c r="B135" s="177" t="s">
        <v>355</v>
      </c>
      <c r="C135" s="155" t="s">
        <v>279</v>
      </c>
      <c r="D135" s="150" t="s">
        <v>225</v>
      </c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53">
        <f t="shared" si="192"/>
        <v>0</v>
      </c>
      <c r="R135" s="135"/>
      <c r="S135" s="177" t="s">
        <v>355</v>
      </c>
      <c r="T135" s="155" t="s">
        <v>279</v>
      </c>
      <c r="U135" s="392"/>
      <c r="V135" s="392"/>
      <c r="W135" s="392"/>
      <c r="X135" s="392"/>
      <c r="Y135" s="392"/>
      <c r="Z135" s="392"/>
      <c r="AA135" s="392"/>
      <c r="AB135" s="392"/>
      <c r="AC135" s="392"/>
      <c r="AD135" s="392"/>
      <c r="AE135" s="392"/>
      <c r="AF135" s="652"/>
      <c r="AG135" s="628">
        <f>+E135*U135</f>
        <v>0</v>
      </c>
      <c r="AH135" s="128">
        <f t="shared" ref="AH135:AR137" si="207">+F135*V135</f>
        <v>0</v>
      </c>
      <c r="AI135" s="128">
        <f t="shared" si="207"/>
        <v>0</v>
      </c>
      <c r="AJ135" s="128">
        <f t="shared" si="207"/>
        <v>0</v>
      </c>
      <c r="AK135" s="128">
        <f t="shared" si="207"/>
        <v>0</v>
      </c>
      <c r="AL135" s="128">
        <f t="shared" si="207"/>
        <v>0</v>
      </c>
      <c r="AM135" s="128">
        <f t="shared" si="207"/>
        <v>0</v>
      </c>
      <c r="AN135" s="128">
        <f t="shared" si="207"/>
        <v>0</v>
      </c>
      <c r="AO135" s="128">
        <f t="shared" si="207"/>
        <v>0</v>
      </c>
      <c r="AP135" s="128">
        <f t="shared" si="207"/>
        <v>0</v>
      </c>
      <c r="AQ135" s="128">
        <f t="shared" si="207"/>
        <v>0</v>
      </c>
      <c r="AR135" s="128">
        <f t="shared" si="207"/>
        <v>0</v>
      </c>
      <c r="AS135" s="262">
        <f t="shared" si="204"/>
        <v>0</v>
      </c>
    </row>
    <row r="136" spans="2:45" x14ac:dyDescent="0.2">
      <c r="B136" s="177" t="s">
        <v>356</v>
      </c>
      <c r="C136" s="155" t="s">
        <v>280</v>
      </c>
      <c r="D136" s="150" t="s">
        <v>225</v>
      </c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53">
        <f t="shared" si="192"/>
        <v>0</v>
      </c>
      <c r="R136" s="135"/>
      <c r="S136" s="177" t="s">
        <v>356</v>
      </c>
      <c r="T136" s="155" t="s">
        <v>280</v>
      </c>
      <c r="U136" s="392"/>
      <c r="V136" s="392"/>
      <c r="W136" s="392"/>
      <c r="X136" s="392"/>
      <c r="Y136" s="392"/>
      <c r="Z136" s="392"/>
      <c r="AA136" s="392"/>
      <c r="AB136" s="392"/>
      <c r="AC136" s="392"/>
      <c r="AD136" s="392"/>
      <c r="AE136" s="392"/>
      <c r="AF136" s="652"/>
      <c r="AG136" s="628">
        <f>+E136*U136</f>
        <v>0</v>
      </c>
      <c r="AH136" s="128">
        <f t="shared" si="207"/>
        <v>0</v>
      </c>
      <c r="AI136" s="128">
        <f t="shared" si="207"/>
        <v>0</v>
      </c>
      <c r="AJ136" s="128">
        <f t="shared" si="207"/>
        <v>0</v>
      </c>
      <c r="AK136" s="128">
        <f t="shared" si="207"/>
        <v>0</v>
      </c>
      <c r="AL136" s="128">
        <f t="shared" si="207"/>
        <v>0</v>
      </c>
      <c r="AM136" s="128">
        <f t="shared" si="207"/>
        <v>0</v>
      </c>
      <c r="AN136" s="128">
        <f t="shared" si="207"/>
        <v>0</v>
      </c>
      <c r="AO136" s="128">
        <f t="shared" si="207"/>
        <v>0</v>
      </c>
      <c r="AP136" s="128">
        <f t="shared" si="207"/>
        <v>0</v>
      </c>
      <c r="AQ136" s="128">
        <f t="shared" si="207"/>
        <v>0</v>
      </c>
      <c r="AR136" s="128">
        <f t="shared" si="207"/>
        <v>0</v>
      </c>
      <c r="AS136" s="262">
        <f t="shared" si="204"/>
        <v>0</v>
      </c>
    </row>
    <row r="137" spans="2:45" x14ac:dyDescent="0.2">
      <c r="B137" s="178" t="s">
        <v>357</v>
      </c>
      <c r="C137" s="179" t="s">
        <v>281</v>
      </c>
      <c r="D137" s="180" t="s">
        <v>225</v>
      </c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81">
        <f t="shared" si="192"/>
        <v>0</v>
      </c>
      <c r="R137" s="135"/>
      <c r="S137" s="178" t="s">
        <v>357</v>
      </c>
      <c r="T137" s="179" t="s">
        <v>281</v>
      </c>
      <c r="U137" s="395"/>
      <c r="V137" s="395"/>
      <c r="W137" s="395"/>
      <c r="X137" s="395"/>
      <c r="Y137" s="395"/>
      <c r="Z137" s="395"/>
      <c r="AA137" s="395"/>
      <c r="AB137" s="395"/>
      <c r="AC137" s="395"/>
      <c r="AD137" s="395"/>
      <c r="AE137" s="395"/>
      <c r="AF137" s="653"/>
      <c r="AG137" s="628">
        <f>+E137*U137</f>
        <v>0</v>
      </c>
      <c r="AH137" s="128">
        <f t="shared" si="207"/>
        <v>0</v>
      </c>
      <c r="AI137" s="128">
        <f t="shared" si="207"/>
        <v>0</v>
      </c>
      <c r="AJ137" s="128">
        <f t="shared" si="207"/>
        <v>0</v>
      </c>
      <c r="AK137" s="128">
        <f t="shared" si="207"/>
        <v>0</v>
      </c>
      <c r="AL137" s="128">
        <f t="shared" si="207"/>
        <v>0</v>
      </c>
      <c r="AM137" s="128">
        <f t="shared" si="207"/>
        <v>0</v>
      </c>
      <c r="AN137" s="128">
        <f t="shared" si="207"/>
        <v>0</v>
      </c>
      <c r="AO137" s="128">
        <f t="shared" si="207"/>
        <v>0</v>
      </c>
      <c r="AP137" s="128">
        <f t="shared" si="207"/>
        <v>0</v>
      </c>
      <c r="AQ137" s="128">
        <f t="shared" si="207"/>
        <v>0</v>
      </c>
      <c r="AR137" s="128">
        <f t="shared" si="207"/>
        <v>0</v>
      </c>
      <c r="AS137" s="262">
        <f t="shared" si="204"/>
        <v>0</v>
      </c>
    </row>
    <row r="138" spans="2:45" x14ac:dyDescent="0.2">
      <c r="B138" s="182" t="s">
        <v>4</v>
      </c>
      <c r="C138" s="131" t="s">
        <v>283</v>
      </c>
      <c r="D138" s="132" t="s">
        <v>225</v>
      </c>
      <c r="E138" s="133">
        <f t="shared" ref="E138:P138" si="208">E141+E144</f>
        <v>0</v>
      </c>
      <c r="F138" s="133">
        <f t="shared" si="208"/>
        <v>0</v>
      </c>
      <c r="G138" s="133">
        <f t="shared" si="208"/>
        <v>0</v>
      </c>
      <c r="H138" s="133">
        <f t="shared" si="208"/>
        <v>0</v>
      </c>
      <c r="I138" s="133">
        <f t="shared" si="208"/>
        <v>0</v>
      </c>
      <c r="J138" s="133">
        <f t="shared" si="208"/>
        <v>0</v>
      </c>
      <c r="K138" s="133">
        <f t="shared" si="208"/>
        <v>0</v>
      </c>
      <c r="L138" s="133">
        <f t="shared" si="208"/>
        <v>0</v>
      </c>
      <c r="M138" s="133">
        <f t="shared" si="208"/>
        <v>0</v>
      </c>
      <c r="N138" s="133">
        <f t="shared" si="208"/>
        <v>0</v>
      </c>
      <c r="O138" s="133">
        <f t="shared" si="208"/>
        <v>0</v>
      </c>
      <c r="P138" s="133">
        <f t="shared" si="208"/>
        <v>0</v>
      </c>
      <c r="Q138" s="134">
        <f t="shared" si="192"/>
        <v>0</v>
      </c>
      <c r="R138" s="135"/>
      <c r="S138" s="182" t="s">
        <v>4</v>
      </c>
      <c r="T138" s="131" t="s">
        <v>283</v>
      </c>
      <c r="U138" s="233"/>
      <c r="V138" s="233"/>
      <c r="W138" s="233"/>
      <c r="X138" s="233"/>
      <c r="Y138" s="233"/>
      <c r="Z138" s="233"/>
      <c r="AA138" s="233"/>
      <c r="AB138" s="233"/>
      <c r="AC138" s="233"/>
      <c r="AD138" s="233"/>
      <c r="AE138" s="233"/>
      <c r="AF138" s="655"/>
      <c r="AG138" s="625">
        <f>+AG139+AG142</f>
        <v>0</v>
      </c>
      <c r="AH138" s="133">
        <f>+AH139+AH142</f>
        <v>0</v>
      </c>
      <c r="AI138" s="133">
        <f t="shared" ref="AI138:AO138" si="209">+AI139+AI142</f>
        <v>0</v>
      </c>
      <c r="AJ138" s="133">
        <f t="shared" si="209"/>
        <v>0</v>
      </c>
      <c r="AK138" s="133">
        <f t="shared" si="209"/>
        <v>0</v>
      </c>
      <c r="AL138" s="133">
        <f t="shared" si="209"/>
        <v>0</v>
      </c>
      <c r="AM138" s="133">
        <f t="shared" si="209"/>
        <v>0</v>
      </c>
      <c r="AN138" s="133">
        <f t="shared" si="209"/>
        <v>0</v>
      </c>
      <c r="AO138" s="133">
        <f t="shared" si="209"/>
        <v>0</v>
      </c>
      <c r="AP138" s="133">
        <f>+AP139+AP142</f>
        <v>0</v>
      </c>
      <c r="AQ138" s="133">
        <f>+AQ139+AQ142</f>
        <v>0</v>
      </c>
      <c r="AR138" s="133">
        <f>+AR139+AR142</f>
        <v>0</v>
      </c>
      <c r="AS138" s="287">
        <f>+AS139+AS142</f>
        <v>0</v>
      </c>
    </row>
    <row r="139" spans="2:45" x14ac:dyDescent="0.2">
      <c r="B139" s="170" t="s">
        <v>358</v>
      </c>
      <c r="C139" s="183" t="s">
        <v>284</v>
      </c>
      <c r="D139" s="184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40"/>
      <c r="R139" s="135"/>
      <c r="S139" s="170" t="s">
        <v>358</v>
      </c>
      <c r="T139" s="183" t="s">
        <v>284</v>
      </c>
      <c r="U139" s="397"/>
      <c r="V139" s="397"/>
      <c r="W139" s="397"/>
      <c r="X139" s="397"/>
      <c r="Y139" s="397"/>
      <c r="Z139" s="397"/>
      <c r="AA139" s="397"/>
      <c r="AB139" s="397"/>
      <c r="AC139" s="397"/>
      <c r="AD139" s="397"/>
      <c r="AE139" s="397"/>
      <c r="AF139" s="658"/>
      <c r="AG139" s="186">
        <f>+AG140+AG141</f>
        <v>0</v>
      </c>
      <c r="AH139" s="186">
        <f>+AH140+AH141</f>
        <v>0</v>
      </c>
      <c r="AI139" s="186">
        <f t="shared" ref="AI139:AO139" si="210">+AI140+AI141</f>
        <v>0</v>
      </c>
      <c r="AJ139" s="186">
        <f t="shared" si="210"/>
        <v>0</v>
      </c>
      <c r="AK139" s="186">
        <f t="shared" si="210"/>
        <v>0</v>
      </c>
      <c r="AL139" s="186">
        <f t="shared" si="210"/>
        <v>0</v>
      </c>
      <c r="AM139" s="186">
        <f t="shared" si="210"/>
        <v>0</v>
      </c>
      <c r="AN139" s="186">
        <f t="shared" si="210"/>
        <v>0</v>
      </c>
      <c r="AO139" s="186">
        <f t="shared" si="210"/>
        <v>0</v>
      </c>
      <c r="AP139" s="186">
        <f>+AP140+AP141</f>
        <v>0</v>
      </c>
      <c r="AQ139" s="186">
        <f>+AQ140+AQ141</f>
        <v>0</v>
      </c>
      <c r="AR139" s="186">
        <f>+AR140+AR141</f>
        <v>0</v>
      </c>
      <c r="AS139" s="262">
        <f>SUM(AG139:AR139)</f>
        <v>0</v>
      </c>
    </row>
    <row r="140" spans="2:45" x14ac:dyDescent="0.2">
      <c r="B140" s="177" t="s">
        <v>359</v>
      </c>
      <c r="C140" s="187" t="s">
        <v>285</v>
      </c>
      <c r="D140" s="150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53"/>
      <c r="R140" s="135"/>
      <c r="S140" s="177" t="s">
        <v>359</v>
      </c>
      <c r="T140" s="187" t="s">
        <v>285</v>
      </c>
      <c r="U140" s="391"/>
      <c r="V140" s="391"/>
      <c r="W140" s="391"/>
      <c r="X140" s="391"/>
      <c r="Y140" s="391"/>
      <c r="Z140" s="391"/>
      <c r="AA140" s="391"/>
      <c r="AB140" s="391"/>
      <c r="AC140" s="391"/>
      <c r="AD140" s="391"/>
      <c r="AE140" s="391"/>
      <c r="AF140" s="656"/>
      <c r="AG140" s="6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262"/>
    </row>
    <row r="141" spans="2:45" x14ac:dyDescent="0.2">
      <c r="B141" s="177" t="s">
        <v>360</v>
      </c>
      <c r="C141" s="187" t="s">
        <v>224</v>
      </c>
      <c r="D141" s="150" t="s">
        <v>225</v>
      </c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53">
        <f>SUM(E141:P141)</f>
        <v>0</v>
      </c>
      <c r="R141" s="135"/>
      <c r="S141" s="177" t="s">
        <v>360</v>
      </c>
      <c r="T141" s="187" t="s">
        <v>224</v>
      </c>
      <c r="U141" s="395"/>
      <c r="V141" s="395"/>
      <c r="W141" s="395"/>
      <c r="X141" s="395"/>
      <c r="Y141" s="395"/>
      <c r="Z141" s="395"/>
      <c r="AA141" s="395"/>
      <c r="AB141" s="395"/>
      <c r="AC141" s="395"/>
      <c r="AD141" s="395"/>
      <c r="AE141" s="395"/>
      <c r="AF141" s="653"/>
      <c r="AG141" s="628">
        <f>+E141*U141</f>
        <v>0</v>
      </c>
      <c r="AH141" s="128">
        <f t="shared" ref="AH141:AR141" si="211">+F141*V141</f>
        <v>0</v>
      </c>
      <c r="AI141" s="128">
        <f t="shared" si="211"/>
        <v>0</v>
      </c>
      <c r="AJ141" s="128">
        <f t="shared" si="211"/>
        <v>0</v>
      </c>
      <c r="AK141" s="128">
        <f t="shared" si="211"/>
        <v>0</v>
      </c>
      <c r="AL141" s="128">
        <f t="shared" si="211"/>
        <v>0</v>
      </c>
      <c r="AM141" s="128">
        <f t="shared" si="211"/>
        <v>0</v>
      </c>
      <c r="AN141" s="128">
        <f t="shared" si="211"/>
        <v>0</v>
      </c>
      <c r="AO141" s="128">
        <f t="shared" si="211"/>
        <v>0</v>
      </c>
      <c r="AP141" s="128">
        <f t="shared" si="211"/>
        <v>0</v>
      </c>
      <c r="AQ141" s="128">
        <f t="shared" si="211"/>
        <v>0</v>
      </c>
      <c r="AR141" s="128">
        <f t="shared" si="211"/>
        <v>0</v>
      </c>
      <c r="AS141" s="262">
        <f t="shared" ref="AS141:AS144" si="212">SUM(AG141:AR141)</f>
        <v>0</v>
      </c>
    </row>
    <row r="142" spans="2:45" x14ac:dyDescent="0.2">
      <c r="B142" s="177" t="s">
        <v>361</v>
      </c>
      <c r="C142" s="188" t="s">
        <v>286</v>
      </c>
      <c r="D142" s="150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53"/>
      <c r="R142" s="135"/>
      <c r="S142" s="177" t="s">
        <v>361</v>
      </c>
      <c r="T142" s="188" t="s">
        <v>286</v>
      </c>
      <c r="U142" s="399"/>
      <c r="V142" s="399"/>
      <c r="W142" s="399"/>
      <c r="X142" s="399"/>
      <c r="Y142" s="399"/>
      <c r="Z142" s="399"/>
      <c r="AA142" s="399"/>
      <c r="AB142" s="399"/>
      <c r="AC142" s="399"/>
      <c r="AD142" s="399"/>
      <c r="AE142" s="399"/>
      <c r="AF142" s="659"/>
      <c r="AG142" s="189">
        <f>+AG143+AG144</f>
        <v>0</v>
      </c>
      <c r="AH142" s="189">
        <f>+AH143+AH144</f>
        <v>0</v>
      </c>
      <c r="AI142" s="189">
        <f t="shared" ref="AI142:AO142" si="213">+AI143+AI144</f>
        <v>0</v>
      </c>
      <c r="AJ142" s="189">
        <f t="shared" si="213"/>
        <v>0</v>
      </c>
      <c r="AK142" s="189">
        <f t="shared" si="213"/>
        <v>0</v>
      </c>
      <c r="AL142" s="189">
        <f t="shared" si="213"/>
        <v>0</v>
      </c>
      <c r="AM142" s="189">
        <f t="shared" si="213"/>
        <v>0</v>
      </c>
      <c r="AN142" s="189">
        <f t="shared" si="213"/>
        <v>0</v>
      </c>
      <c r="AO142" s="189">
        <f t="shared" si="213"/>
        <v>0</v>
      </c>
      <c r="AP142" s="189">
        <f>+AP143+AP144</f>
        <v>0</v>
      </c>
      <c r="AQ142" s="189">
        <f>+AQ143+AQ144</f>
        <v>0</v>
      </c>
      <c r="AR142" s="189">
        <f>+AR143+AR144</f>
        <v>0</v>
      </c>
      <c r="AS142" s="262">
        <f t="shared" si="212"/>
        <v>0</v>
      </c>
    </row>
    <row r="143" spans="2:45" x14ac:dyDescent="0.2">
      <c r="B143" s="177" t="s">
        <v>362</v>
      </c>
      <c r="C143" s="187" t="s">
        <v>287</v>
      </c>
      <c r="D143" s="150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53"/>
      <c r="R143" s="135"/>
      <c r="S143" s="177" t="s">
        <v>362</v>
      </c>
      <c r="T143" s="187" t="s">
        <v>287</v>
      </c>
      <c r="U143" s="391"/>
      <c r="V143" s="391"/>
      <c r="W143" s="391"/>
      <c r="X143" s="391"/>
      <c r="Y143" s="391"/>
      <c r="Z143" s="391"/>
      <c r="AA143" s="391"/>
      <c r="AB143" s="391"/>
      <c r="AC143" s="391"/>
      <c r="AD143" s="391"/>
      <c r="AE143" s="391"/>
      <c r="AF143" s="656"/>
      <c r="AG143" s="6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262"/>
    </row>
    <row r="144" spans="2:45" x14ac:dyDescent="0.2">
      <c r="B144" s="190" t="s">
        <v>363</v>
      </c>
      <c r="C144" s="187" t="s">
        <v>224</v>
      </c>
      <c r="D144" s="162" t="s">
        <v>225</v>
      </c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63">
        <f>SUM(E144:P144)</f>
        <v>0</v>
      </c>
      <c r="R144" s="135"/>
      <c r="S144" s="190" t="s">
        <v>363</v>
      </c>
      <c r="T144" s="187" t="s">
        <v>224</v>
      </c>
      <c r="U144" s="395"/>
      <c r="V144" s="395"/>
      <c r="W144" s="395"/>
      <c r="X144" s="395"/>
      <c r="Y144" s="395"/>
      <c r="Z144" s="395"/>
      <c r="AA144" s="395"/>
      <c r="AB144" s="395"/>
      <c r="AC144" s="395"/>
      <c r="AD144" s="395"/>
      <c r="AE144" s="395"/>
      <c r="AF144" s="653"/>
      <c r="AG144" s="628">
        <f>+E144*U144</f>
        <v>0</v>
      </c>
      <c r="AH144" s="128">
        <f t="shared" ref="AH144:AR144" si="214">+F144*V144</f>
        <v>0</v>
      </c>
      <c r="AI144" s="128">
        <f t="shared" si="214"/>
        <v>0</v>
      </c>
      <c r="AJ144" s="128">
        <f t="shared" si="214"/>
        <v>0</v>
      </c>
      <c r="AK144" s="128">
        <f t="shared" si="214"/>
        <v>0</v>
      </c>
      <c r="AL144" s="128">
        <f t="shared" si="214"/>
        <v>0</v>
      </c>
      <c r="AM144" s="128">
        <f t="shared" si="214"/>
        <v>0</v>
      </c>
      <c r="AN144" s="128">
        <f t="shared" si="214"/>
        <v>0</v>
      </c>
      <c r="AO144" s="128">
        <f t="shared" si="214"/>
        <v>0</v>
      </c>
      <c r="AP144" s="128">
        <f t="shared" si="214"/>
        <v>0</v>
      </c>
      <c r="AQ144" s="128">
        <f t="shared" si="214"/>
        <v>0</v>
      </c>
      <c r="AR144" s="128">
        <f t="shared" si="214"/>
        <v>0</v>
      </c>
      <c r="AS144" s="262">
        <f t="shared" si="212"/>
        <v>0</v>
      </c>
    </row>
    <row r="145" spans="2:45" x14ac:dyDescent="0.2">
      <c r="B145" s="182" t="s">
        <v>50</v>
      </c>
      <c r="C145" s="191" t="s">
        <v>288</v>
      </c>
      <c r="D145" s="132" t="s">
        <v>225</v>
      </c>
      <c r="E145" s="133">
        <f>E138+E82+E75</f>
        <v>0</v>
      </c>
      <c r="F145" s="133">
        <f t="shared" ref="F145:P145" si="215">F138+F82+F75</f>
        <v>0</v>
      </c>
      <c r="G145" s="133">
        <f t="shared" si="215"/>
        <v>0</v>
      </c>
      <c r="H145" s="133">
        <f t="shared" si="215"/>
        <v>0</v>
      </c>
      <c r="I145" s="133">
        <f t="shared" si="215"/>
        <v>0</v>
      </c>
      <c r="J145" s="133">
        <f t="shared" si="215"/>
        <v>0</v>
      </c>
      <c r="K145" s="133">
        <f t="shared" si="215"/>
        <v>0</v>
      </c>
      <c r="L145" s="133">
        <f t="shared" si="215"/>
        <v>0</v>
      </c>
      <c r="M145" s="133">
        <f t="shared" si="215"/>
        <v>0</v>
      </c>
      <c r="N145" s="133">
        <f t="shared" si="215"/>
        <v>0</v>
      </c>
      <c r="O145" s="133">
        <f t="shared" si="215"/>
        <v>0</v>
      </c>
      <c r="P145" s="133">
        <f t="shared" si="215"/>
        <v>0</v>
      </c>
      <c r="Q145" s="134">
        <f>SUM(E145:P145)</f>
        <v>0</v>
      </c>
      <c r="R145" s="135"/>
      <c r="S145" s="182" t="s">
        <v>50</v>
      </c>
      <c r="T145" s="191" t="s">
        <v>288</v>
      </c>
      <c r="U145" s="398"/>
      <c r="V145" s="622"/>
      <c r="W145" s="622"/>
      <c r="X145" s="622"/>
      <c r="Y145" s="622"/>
      <c r="Z145" s="622"/>
      <c r="AA145" s="622"/>
      <c r="AB145" s="622"/>
      <c r="AC145" s="622"/>
      <c r="AD145" s="622"/>
      <c r="AE145" s="622"/>
      <c r="AF145" s="654"/>
      <c r="AG145" s="625">
        <f>+AG138+AG82+AG70</f>
        <v>0</v>
      </c>
      <c r="AH145" s="133">
        <f>+AH138+AH82+AH70</f>
        <v>0</v>
      </c>
      <c r="AI145" s="133">
        <f t="shared" ref="AI145:AO145" si="216">+AI138+AI82+AI70</f>
        <v>0</v>
      </c>
      <c r="AJ145" s="133">
        <f t="shared" si="216"/>
        <v>0</v>
      </c>
      <c r="AK145" s="133">
        <f t="shared" si="216"/>
        <v>0</v>
      </c>
      <c r="AL145" s="133">
        <f t="shared" si="216"/>
        <v>0</v>
      </c>
      <c r="AM145" s="133">
        <f t="shared" si="216"/>
        <v>0</v>
      </c>
      <c r="AN145" s="133">
        <f t="shared" si="216"/>
        <v>0</v>
      </c>
      <c r="AO145" s="133">
        <f t="shared" si="216"/>
        <v>0</v>
      </c>
      <c r="AP145" s="133">
        <f>+AP138+AP82+AP70</f>
        <v>0</v>
      </c>
      <c r="AQ145" s="133">
        <f>+AQ138+AQ82+AQ70</f>
        <v>0</v>
      </c>
      <c r="AR145" s="133">
        <f>+AR138+AR82+AR70</f>
        <v>0</v>
      </c>
      <c r="AS145" s="287">
        <f>+AS138+AS82+AS70</f>
        <v>0</v>
      </c>
    </row>
    <row r="146" spans="2:45" ht="13.5" thickBot="1" x14ac:dyDescent="0.25">
      <c r="B146" s="193" t="s">
        <v>51</v>
      </c>
      <c r="C146" s="194" t="s">
        <v>289</v>
      </c>
      <c r="D146" s="195" t="s">
        <v>225</v>
      </c>
      <c r="E146" s="196">
        <f>E145+E69</f>
        <v>0</v>
      </c>
      <c r="F146" s="196">
        <f t="shared" ref="F146:P146" si="217">F145+F69</f>
        <v>0</v>
      </c>
      <c r="G146" s="196">
        <f t="shared" si="217"/>
        <v>0</v>
      </c>
      <c r="H146" s="196">
        <f t="shared" si="217"/>
        <v>0</v>
      </c>
      <c r="I146" s="196">
        <f t="shared" si="217"/>
        <v>0</v>
      </c>
      <c r="J146" s="196">
        <f t="shared" si="217"/>
        <v>0</v>
      </c>
      <c r="K146" s="196">
        <f t="shared" si="217"/>
        <v>0</v>
      </c>
      <c r="L146" s="196">
        <f t="shared" si="217"/>
        <v>0</v>
      </c>
      <c r="M146" s="196">
        <f t="shared" si="217"/>
        <v>0</v>
      </c>
      <c r="N146" s="196">
        <f t="shared" si="217"/>
        <v>0</v>
      </c>
      <c r="O146" s="196">
        <f t="shared" si="217"/>
        <v>0</v>
      </c>
      <c r="P146" s="196">
        <f t="shared" si="217"/>
        <v>0</v>
      </c>
      <c r="Q146" s="197">
        <f>SUM(E146:P146)</f>
        <v>0</v>
      </c>
      <c r="R146" s="276"/>
      <c r="S146" s="193" t="s">
        <v>51</v>
      </c>
      <c r="T146" s="194" t="s">
        <v>289</v>
      </c>
      <c r="U146" s="660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F146" s="661"/>
      <c r="AG146" s="648">
        <f>+AG145+AG69</f>
        <v>0</v>
      </c>
      <c r="AH146" s="199">
        <f>+AH145+AH69</f>
        <v>0</v>
      </c>
      <c r="AI146" s="199">
        <f t="shared" ref="AI146:AO146" si="218">+AI145+AI69</f>
        <v>0</v>
      </c>
      <c r="AJ146" s="199">
        <f t="shared" si="218"/>
        <v>0</v>
      </c>
      <c r="AK146" s="199">
        <f t="shared" si="218"/>
        <v>0</v>
      </c>
      <c r="AL146" s="199">
        <f t="shared" si="218"/>
        <v>0</v>
      </c>
      <c r="AM146" s="199">
        <f t="shared" si="218"/>
        <v>0</v>
      </c>
      <c r="AN146" s="199">
        <f t="shared" si="218"/>
        <v>0</v>
      </c>
      <c r="AO146" s="199">
        <f t="shared" si="218"/>
        <v>0</v>
      </c>
      <c r="AP146" s="199">
        <f>+AP145+AP69</f>
        <v>0</v>
      </c>
      <c r="AQ146" s="199">
        <f>+AQ145+AQ69</f>
        <v>0</v>
      </c>
      <c r="AR146" s="199">
        <f>+AR145+AR69</f>
        <v>0</v>
      </c>
      <c r="AS146" s="288">
        <f>+AS145+AS69</f>
        <v>0</v>
      </c>
    </row>
    <row r="147" spans="2:45" ht="13.5" thickTop="1" x14ac:dyDescent="0.2">
      <c r="B147" s="289"/>
      <c r="C147" s="290"/>
      <c r="D147" s="290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  <c r="P147" s="291"/>
      <c r="Q147" s="291"/>
      <c r="R147" s="135"/>
      <c r="S147" s="292"/>
      <c r="T147" s="23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192"/>
      <c r="AE147" s="192"/>
      <c r="AF147" s="192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 t="s">
        <v>533</v>
      </c>
      <c r="AS147" s="294"/>
    </row>
    <row r="148" spans="2:45" x14ac:dyDescent="0.2">
      <c r="B148" s="100"/>
      <c r="C148" s="100"/>
      <c r="D148" s="100"/>
      <c r="E148" s="100"/>
      <c r="F148" s="100"/>
      <c r="G148" s="100"/>
      <c r="H148" s="100"/>
      <c r="I148" s="100"/>
      <c r="J148" s="295"/>
      <c r="K148" s="295"/>
      <c r="L148" s="295"/>
      <c r="M148" s="295"/>
      <c r="N148" s="295"/>
      <c r="O148" s="295"/>
      <c r="P148" s="295"/>
      <c r="Q148" s="295"/>
      <c r="R148" s="295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 t="s">
        <v>364</v>
      </c>
      <c r="AS148" s="297">
        <f>+AS146-AS147</f>
        <v>0</v>
      </c>
    </row>
    <row r="149" spans="2:45" ht="13.5" customHeight="1" x14ac:dyDescent="0.2">
      <c r="B149" s="100"/>
      <c r="C149" s="100"/>
      <c r="D149" s="100"/>
      <c r="E149" s="100"/>
      <c r="F149" s="100"/>
      <c r="G149" s="100"/>
      <c r="H149" s="100"/>
      <c r="I149" s="100"/>
      <c r="J149" s="295"/>
      <c r="K149" s="295"/>
      <c r="L149" s="295"/>
      <c r="M149" s="295"/>
      <c r="N149" s="295"/>
      <c r="O149" s="295"/>
      <c r="P149" s="295"/>
      <c r="Q149" s="295"/>
      <c r="R149" s="295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</row>
    <row r="150" spans="2:45" x14ac:dyDescent="0.2">
      <c r="B150" s="100"/>
      <c r="C150" s="100"/>
      <c r="D150" s="100"/>
      <c r="E150" s="100"/>
      <c r="F150" s="100"/>
      <c r="G150" s="100"/>
      <c r="H150" s="100"/>
      <c r="I150" s="100"/>
      <c r="J150" s="295"/>
      <c r="K150" s="295"/>
      <c r="L150" s="295"/>
      <c r="M150" s="295"/>
      <c r="N150" s="295"/>
      <c r="O150" s="295"/>
      <c r="P150" s="295"/>
      <c r="Q150" s="295"/>
      <c r="R150" s="295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</row>
    <row r="151" spans="2:45" x14ac:dyDescent="0.2">
      <c r="B151" s="100"/>
      <c r="C151" s="100"/>
      <c r="D151" s="100"/>
      <c r="E151" s="100"/>
      <c r="F151" s="100"/>
      <c r="G151" s="100"/>
      <c r="H151" s="100"/>
      <c r="I151" s="100"/>
      <c r="J151" s="295"/>
      <c r="K151" s="295"/>
      <c r="L151" s="295"/>
      <c r="M151" s="295"/>
      <c r="N151" s="295"/>
      <c r="O151" s="295"/>
      <c r="P151" s="295"/>
      <c r="Q151" s="295"/>
      <c r="R151" s="295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  <c r="AF151" s="192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</row>
    <row r="152" spans="2:45" x14ac:dyDescent="0.2">
      <c r="B152" s="100"/>
      <c r="C152" s="100"/>
      <c r="D152" s="100"/>
      <c r="E152" s="100"/>
      <c r="F152" s="100"/>
      <c r="G152" s="100"/>
      <c r="H152" s="100"/>
      <c r="I152" s="100"/>
      <c r="J152" s="236"/>
      <c r="K152" s="236"/>
      <c r="L152" s="236"/>
      <c r="M152" s="299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  <c r="AF152" s="192"/>
      <c r="AG152" s="192"/>
      <c r="AH152" s="192"/>
      <c r="AI152" s="192"/>
      <c r="AJ152" s="192"/>
      <c r="AK152" s="192"/>
      <c r="AL152" s="192"/>
      <c r="AM152" s="192"/>
      <c r="AN152" s="192"/>
      <c r="AO152" s="192"/>
      <c r="AP152" s="192"/>
      <c r="AQ152" s="192"/>
      <c r="AR152" s="192"/>
      <c r="AS152" s="192"/>
    </row>
    <row r="153" spans="2:45" x14ac:dyDescent="0.2">
      <c r="B153" s="100"/>
      <c r="C153" s="100"/>
      <c r="D153" s="100"/>
      <c r="E153" s="100"/>
      <c r="F153" s="100"/>
      <c r="G153" s="100"/>
      <c r="H153" s="100"/>
      <c r="I153" s="100"/>
      <c r="J153" s="300"/>
      <c r="K153" s="300"/>
      <c r="L153" s="300"/>
      <c r="M153" s="300"/>
      <c r="N153" s="300"/>
      <c r="O153" s="300"/>
      <c r="P153" s="300"/>
      <c r="Q153" s="300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192"/>
      <c r="AE153" s="192"/>
      <c r="AF153" s="192"/>
      <c r="AG153" s="192"/>
      <c r="AH153" s="192"/>
      <c r="AI153" s="192"/>
      <c r="AJ153" s="192"/>
      <c r="AK153" s="192"/>
      <c r="AL153" s="192"/>
      <c r="AM153" s="192"/>
      <c r="AN153" s="192"/>
      <c r="AO153" s="192"/>
      <c r="AP153" s="192"/>
      <c r="AQ153" s="192"/>
      <c r="AR153" s="192"/>
      <c r="AS153" s="192"/>
    </row>
    <row r="154" spans="2:45" x14ac:dyDescent="0.2">
      <c r="B154" s="100"/>
      <c r="C154" s="100"/>
      <c r="D154" s="100"/>
      <c r="E154" s="100"/>
      <c r="F154" s="100"/>
      <c r="G154" s="100"/>
      <c r="H154" s="100"/>
      <c r="I154" s="100"/>
      <c r="J154" s="300"/>
      <c r="K154" s="300"/>
      <c r="L154" s="300"/>
      <c r="M154" s="300"/>
      <c r="N154" s="300"/>
      <c r="O154" s="300"/>
      <c r="P154" s="300"/>
      <c r="Q154" s="300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92"/>
      <c r="AE154" s="192"/>
      <c r="AF154" s="192"/>
      <c r="AG154" s="192"/>
      <c r="AH154" s="192"/>
      <c r="AI154" s="192"/>
      <c r="AJ154" s="192"/>
      <c r="AK154" s="192"/>
      <c r="AL154" s="192"/>
      <c r="AM154" s="192"/>
      <c r="AN154" s="192"/>
      <c r="AO154" s="192"/>
      <c r="AP154" s="192"/>
      <c r="AQ154" s="192"/>
      <c r="AR154" s="192"/>
      <c r="AS154" s="192"/>
    </row>
    <row r="155" spans="2:45" x14ac:dyDescent="0.2">
      <c r="B155" s="100"/>
      <c r="C155" s="100"/>
      <c r="D155" s="100"/>
      <c r="E155" s="100"/>
      <c r="F155" s="100"/>
      <c r="G155" s="100"/>
      <c r="H155" s="100"/>
      <c r="I155" s="100"/>
      <c r="J155" s="300"/>
      <c r="K155" s="300"/>
      <c r="L155" s="300"/>
      <c r="M155" s="300"/>
      <c r="N155" s="300"/>
      <c r="O155" s="300"/>
      <c r="P155" s="300"/>
      <c r="Q155" s="300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192"/>
      <c r="AE155" s="192"/>
      <c r="AF155" s="192"/>
      <c r="AG155" s="192"/>
      <c r="AH155" s="192"/>
      <c r="AI155" s="192"/>
      <c r="AJ155" s="192"/>
      <c r="AK155" s="192"/>
      <c r="AL155" s="192"/>
      <c r="AM155" s="192"/>
      <c r="AN155" s="192"/>
      <c r="AO155" s="192"/>
      <c r="AP155" s="192"/>
      <c r="AQ155" s="192"/>
      <c r="AR155" s="192"/>
      <c r="AS155" s="192"/>
    </row>
    <row r="156" spans="2:45" x14ac:dyDescent="0.2">
      <c r="B156" s="100"/>
      <c r="C156" s="100"/>
      <c r="D156" s="100"/>
      <c r="E156" s="100"/>
      <c r="F156" s="100"/>
      <c r="G156" s="100"/>
      <c r="H156" s="100"/>
      <c r="I156" s="100"/>
      <c r="J156" s="300"/>
      <c r="K156" s="300"/>
      <c r="L156" s="300"/>
      <c r="M156" s="300"/>
      <c r="N156" s="300"/>
      <c r="O156" s="300"/>
      <c r="P156" s="300"/>
      <c r="Q156" s="300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192"/>
      <c r="AE156" s="192"/>
      <c r="AF156" s="192"/>
      <c r="AG156" s="192"/>
      <c r="AH156" s="192"/>
      <c r="AI156" s="192"/>
      <c r="AJ156" s="192"/>
      <c r="AK156" s="192"/>
      <c r="AL156" s="192"/>
      <c r="AM156" s="192"/>
      <c r="AN156" s="192"/>
      <c r="AO156" s="192"/>
      <c r="AP156" s="192"/>
      <c r="AQ156" s="192"/>
      <c r="AR156" s="192"/>
      <c r="AS156" s="192"/>
    </row>
    <row r="157" spans="2:45" x14ac:dyDescent="0.2">
      <c r="B157" s="100"/>
      <c r="C157" s="100"/>
      <c r="D157" s="100"/>
      <c r="E157" s="100"/>
      <c r="F157" s="100"/>
      <c r="G157" s="100"/>
      <c r="H157" s="100"/>
      <c r="I157" s="100"/>
      <c r="J157" s="300"/>
      <c r="K157" s="300"/>
      <c r="L157" s="300"/>
      <c r="M157" s="300"/>
      <c r="N157" s="300"/>
      <c r="O157" s="300"/>
      <c r="P157" s="300"/>
      <c r="Q157" s="300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192"/>
      <c r="AE157" s="192"/>
      <c r="AF157" s="192"/>
      <c r="AG157" s="192"/>
      <c r="AH157" s="192"/>
      <c r="AI157" s="192"/>
      <c r="AJ157" s="192"/>
      <c r="AK157" s="192"/>
      <c r="AL157" s="192"/>
      <c r="AM157" s="192"/>
      <c r="AN157" s="192"/>
      <c r="AO157" s="192"/>
      <c r="AP157" s="192"/>
      <c r="AQ157" s="192"/>
      <c r="AR157" s="192"/>
      <c r="AS157" s="192"/>
    </row>
    <row r="158" spans="2:45" x14ac:dyDescent="0.2">
      <c r="B158" s="100"/>
      <c r="C158" s="100"/>
      <c r="D158" s="100"/>
      <c r="E158" s="100"/>
      <c r="F158" s="100"/>
      <c r="G158" s="100"/>
      <c r="H158" s="100"/>
      <c r="I158" s="100"/>
      <c r="J158" s="248"/>
      <c r="K158" s="248"/>
      <c r="L158" s="248"/>
      <c r="M158" s="248"/>
      <c r="N158" s="248"/>
      <c r="O158" s="248"/>
      <c r="P158" s="248"/>
      <c r="Q158" s="301"/>
      <c r="R158" s="192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192"/>
      <c r="AE158" s="192"/>
      <c r="AF158" s="192"/>
      <c r="AG158" s="192"/>
      <c r="AH158" s="192"/>
      <c r="AI158" s="192"/>
      <c r="AJ158" s="192"/>
      <c r="AK158" s="192"/>
      <c r="AL158" s="192"/>
      <c r="AM158" s="192"/>
      <c r="AN158" s="192"/>
      <c r="AO158" s="192"/>
      <c r="AP158" s="192"/>
      <c r="AQ158" s="192"/>
      <c r="AR158" s="192"/>
      <c r="AS158" s="192"/>
    </row>
    <row r="159" spans="2:45" x14ac:dyDescent="0.2">
      <c r="B159" s="100"/>
      <c r="C159" s="100"/>
      <c r="D159" s="100"/>
      <c r="E159" s="100"/>
      <c r="F159" s="100"/>
      <c r="G159" s="100"/>
      <c r="H159" s="100"/>
      <c r="I159" s="100"/>
      <c r="J159" s="236"/>
      <c r="K159" s="236"/>
      <c r="L159" s="236"/>
      <c r="M159" s="236"/>
      <c r="N159" s="236"/>
      <c r="O159" s="236"/>
      <c r="P159" s="236"/>
      <c r="Q159" s="299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192"/>
      <c r="AE159" s="192"/>
      <c r="AF159" s="192"/>
      <c r="AG159" s="192"/>
      <c r="AH159" s="192"/>
      <c r="AI159" s="192"/>
      <c r="AJ159" s="192"/>
      <c r="AK159" s="192"/>
      <c r="AL159" s="192"/>
      <c r="AM159" s="192"/>
      <c r="AN159" s="192"/>
      <c r="AO159" s="192"/>
      <c r="AP159" s="192"/>
      <c r="AQ159" s="192"/>
      <c r="AR159" s="192"/>
      <c r="AS159" s="192"/>
    </row>
    <row r="160" spans="2:45" x14ac:dyDescent="0.2">
      <c r="B160" s="100"/>
      <c r="C160" s="100"/>
      <c r="D160" s="100"/>
      <c r="E160" s="100"/>
      <c r="F160" s="100"/>
      <c r="G160" s="100"/>
      <c r="H160" s="100"/>
      <c r="I160" s="100"/>
      <c r="J160" s="300"/>
      <c r="K160" s="300"/>
      <c r="L160" s="300"/>
      <c r="M160" s="300"/>
      <c r="N160" s="300"/>
      <c r="O160" s="300"/>
      <c r="P160" s="300"/>
      <c r="Q160" s="300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192"/>
      <c r="AE160" s="192"/>
      <c r="AF160" s="192"/>
      <c r="AG160" s="192"/>
      <c r="AH160" s="192"/>
      <c r="AI160" s="192"/>
      <c r="AJ160" s="192"/>
      <c r="AK160" s="192"/>
      <c r="AL160" s="192"/>
      <c r="AM160" s="192"/>
      <c r="AN160" s="192"/>
      <c r="AO160" s="192"/>
      <c r="AP160" s="192"/>
      <c r="AQ160" s="192"/>
      <c r="AR160" s="192"/>
      <c r="AS160" s="192"/>
    </row>
    <row r="161" spans="2:45" x14ac:dyDescent="0.2">
      <c r="B161" s="100"/>
      <c r="C161" s="100"/>
      <c r="D161" s="100"/>
      <c r="E161" s="100"/>
      <c r="F161" s="100"/>
      <c r="G161" s="100"/>
      <c r="H161" s="100"/>
      <c r="I161" s="100"/>
      <c r="J161" s="300"/>
      <c r="K161" s="300"/>
      <c r="L161" s="300"/>
      <c r="M161" s="300"/>
      <c r="N161" s="300"/>
      <c r="O161" s="300"/>
      <c r="P161" s="300"/>
      <c r="Q161" s="300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192"/>
      <c r="AE161" s="192"/>
      <c r="AF161" s="192"/>
      <c r="AG161" s="192"/>
      <c r="AH161" s="192"/>
      <c r="AI161" s="192"/>
      <c r="AJ161" s="192"/>
      <c r="AK161" s="192"/>
      <c r="AL161" s="192"/>
      <c r="AM161" s="192"/>
      <c r="AN161" s="192"/>
      <c r="AO161" s="192"/>
      <c r="AP161" s="192"/>
      <c r="AQ161" s="192"/>
      <c r="AR161" s="192"/>
      <c r="AS161" s="192"/>
    </row>
    <row r="162" spans="2:45" x14ac:dyDescent="0.2">
      <c r="B162" s="100"/>
      <c r="C162" s="100"/>
      <c r="D162" s="100"/>
      <c r="E162" s="100"/>
      <c r="F162" s="100"/>
      <c r="G162" s="100"/>
      <c r="H162" s="100"/>
      <c r="I162" s="100"/>
      <c r="J162" s="300"/>
      <c r="K162" s="300"/>
      <c r="L162" s="300"/>
      <c r="M162" s="300"/>
      <c r="N162" s="300"/>
      <c r="O162" s="300"/>
      <c r="P162" s="300"/>
      <c r="Q162" s="300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192"/>
      <c r="AE162" s="192"/>
      <c r="AF162" s="192"/>
      <c r="AG162" s="192"/>
      <c r="AH162" s="192"/>
      <c r="AI162" s="192"/>
      <c r="AJ162" s="192"/>
      <c r="AK162" s="192"/>
      <c r="AL162" s="192"/>
      <c r="AM162" s="192"/>
      <c r="AN162" s="192"/>
      <c r="AO162" s="192"/>
      <c r="AP162" s="192"/>
      <c r="AQ162" s="192"/>
      <c r="AR162" s="192"/>
      <c r="AS162" s="192"/>
    </row>
    <row r="163" spans="2:45" x14ac:dyDescent="0.2">
      <c r="B163" s="100"/>
      <c r="C163" s="100"/>
      <c r="D163" s="100"/>
      <c r="E163" s="100"/>
      <c r="F163" s="100"/>
      <c r="G163" s="100"/>
      <c r="H163" s="100"/>
      <c r="I163" s="100"/>
      <c r="J163" s="300"/>
      <c r="K163" s="300"/>
      <c r="L163" s="300"/>
      <c r="M163" s="300"/>
      <c r="N163" s="300"/>
      <c r="O163" s="300"/>
      <c r="P163" s="300"/>
      <c r="Q163" s="300"/>
      <c r="R163" s="192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192"/>
      <c r="AE163" s="192"/>
      <c r="AF163" s="192"/>
      <c r="AG163" s="192"/>
      <c r="AH163" s="192"/>
      <c r="AI163" s="192"/>
      <c r="AJ163" s="192"/>
      <c r="AK163" s="192"/>
      <c r="AL163" s="192"/>
      <c r="AM163" s="192"/>
      <c r="AN163" s="192"/>
      <c r="AO163" s="192"/>
      <c r="AP163" s="192"/>
      <c r="AQ163" s="192"/>
      <c r="AR163" s="192"/>
      <c r="AS163" s="192"/>
    </row>
    <row r="164" spans="2:45" x14ac:dyDescent="0.2">
      <c r="B164" s="100"/>
      <c r="C164" s="100"/>
      <c r="D164" s="100"/>
      <c r="E164" s="100"/>
      <c r="F164" s="100"/>
      <c r="G164" s="100"/>
      <c r="H164" s="100"/>
      <c r="I164" s="100"/>
      <c r="J164" s="300"/>
      <c r="K164" s="300"/>
      <c r="L164" s="300"/>
      <c r="M164" s="300"/>
      <c r="N164" s="300"/>
      <c r="O164" s="300"/>
      <c r="P164" s="300"/>
      <c r="Q164" s="300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192"/>
      <c r="AE164" s="192"/>
      <c r="AF164" s="192"/>
      <c r="AG164" s="192"/>
      <c r="AH164" s="192"/>
      <c r="AI164" s="192"/>
      <c r="AJ164" s="192"/>
      <c r="AK164" s="192"/>
      <c r="AL164" s="192"/>
      <c r="AM164" s="192"/>
      <c r="AN164" s="192"/>
      <c r="AO164" s="192"/>
      <c r="AP164" s="192"/>
      <c r="AQ164" s="192"/>
      <c r="AR164" s="192"/>
      <c r="AS164" s="192"/>
    </row>
    <row r="165" spans="2:45" x14ac:dyDescent="0.2">
      <c r="B165" s="100"/>
      <c r="C165" s="100"/>
      <c r="D165" s="100"/>
      <c r="E165" s="100"/>
      <c r="F165" s="100"/>
      <c r="G165" s="100"/>
      <c r="H165" s="100"/>
      <c r="I165" s="100"/>
      <c r="J165" s="300"/>
      <c r="K165" s="300"/>
      <c r="L165" s="300"/>
      <c r="M165" s="300"/>
      <c r="N165" s="300"/>
      <c r="O165" s="300"/>
      <c r="P165" s="300"/>
      <c r="Q165" s="300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192"/>
      <c r="AD165" s="192"/>
      <c r="AE165" s="192"/>
      <c r="AF165" s="192"/>
      <c r="AG165" s="192"/>
      <c r="AH165" s="192"/>
      <c r="AI165" s="192"/>
      <c r="AJ165" s="192"/>
      <c r="AK165" s="192"/>
      <c r="AL165" s="192"/>
      <c r="AM165" s="192"/>
      <c r="AN165" s="192"/>
      <c r="AO165" s="192"/>
      <c r="AP165" s="192"/>
      <c r="AQ165" s="192"/>
      <c r="AR165" s="192"/>
      <c r="AS165" s="192"/>
    </row>
    <row r="166" spans="2:45" x14ac:dyDescent="0.2">
      <c r="B166" s="100"/>
      <c r="C166" s="100"/>
      <c r="D166" s="100"/>
      <c r="E166" s="100"/>
      <c r="F166" s="100"/>
      <c r="G166" s="100"/>
      <c r="H166" s="100"/>
      <c r="I166" s="100"/>
      <c r="J166" s="300"/>
      <c r="K166" s="300"/>
      <c r="L166" s="300"/>
      <c r="M166" s="300"/>
      <c r="N166" s="300"/>
      <c r="O166" s="300"/>
      <c r="P166" s="300"/>
      <c r="Q166" s="300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192"/>
      <c r="AE166" s="192"/>
      <c r="AF166" s="192"/>
      <c r="AG166" s="192"/>
      <c r="AH166" s="192"/>
      <c r="AI166" s="192"/>
      <c r="AJ166" s="192"/>
      <c r="AK166" s="192"/>
      <c r="AL166" s="192"/>
      <c r="AM166" s="192"/>
      <c r="AN166" s="192"/>
      <c r="AO166" s="192"/>
      <c r="AP166" s="192"/>
      <c r="AQ166" s="192"/>
      <c r="AR166" s="192"/>
      <c r="AS166" s="192"/>
    </row>
    <row r="167" spans="2:45" x14ac:dyDescent="0.2">
      <c r="B167" s="100"/>
      <c r="C167" s="100"/>
      <c r="D167" s="100"/>
      <c r="E167" s="100"/>
      <c r="F167" s="100"/>
      <c r="G167" s="100"/>
      <c r="H167" s="100"/>
      <c r="I167" s="100"/>
      <c r="J167" s="300"/>
      <c r="K167" s="300"/>
      <c r="L167" s="300"/>
      <c r="M167" s="300"/>
      <c r="N167" s="300"/>
      <c r="O167" s="300"/>
      <c r="P167" s="300"/>
      <c r="Q167" s="300"/>
      <c r="R167" s="192"/>
      <c r="S167" s="192"/>
      <c r="T167" s="192"/>
      <c r="U167" s="192"/>
      <c r="V167" s="192"/>
      <c r="W167" s="192"/>
      <c r="X167" s="192"/>
      <c r="Y167" s="192"/>
      <c r="Z167" s="192"/>
      <c r="AA167" s="192"/>
      <c r="AB167" s="192"/>
      <c r="AC167" s="192"/>
      <c r="AD167" s="192"/>
      <c r="AE167" s="192"/>
      <c r="AF167" s="192"/>
      <c r="AG167" s="192"/>
      <c r="AH167" s="192"/>
      <c r="AI167" s="192"/>
      <c r="AJ167" s="192"/>
      <c r="AK167" s="192"/>
      <c r="AL167" s="192"/>
      <c r="AM167" s="192"/>
      <c r="AN167" s="192"/>
      <c r="AO167" s="192"/>
      <c r="AP167" s="192"/>
      <c r="AQ167" s="192"/>
      <c r="AR167" s="192"/>
      <c r="AS167" s="192"/>
    </row>
    <row r="168" spans="2:45" x14ac:dyDescent="0.2">
      <c r="B168" s="100"/>
      <c r="C168" s="100"/>
      <c r="D168" s="100"/>
      <c r="E168" s="100"/>
      <c r="F168" s="100"/>
      <c r="G168" s="100"/>
      <c r="H168" s="100"/>
      <c r="I168" s="100"/>
      <c r="J168" s="300"/>
      <c r="K168" s="300"/>
      <c r="L168" s="300"/>
      <c r="M168" s="300"/>
      <c r="N168" s="300"/>
      <c r="O168" s="300"/>
      <c r="P168" s="300"/>
      <c r="Q168" s="300"/>
      <c r="R168" s="192"/>
      <c r="S168" s="192"/>
      <c r="T168" s="192"/>
      <c r="U168" s="192"/>
      <c r="V168" s="192"/>
      <c r="W168" s="192"/>
      <c r="X168" s="192"/>
      <c r="Y168" s="192"/>
      <c r="Z168" s="192"/>
      <c r="AA168" s="192"/>
      <c r="AB168" s="192"/>
      <c r="AC168" s="192"/>
      <c r="AD168" s="192"/>
      <c r="AE168" s="192"/>
      <c r="AF168" s="192"/>
      <c r="AG168" s="192"/>
      <c r="AH168" s="192"/>
      <c r="AI168" s="192"/>
      <c r="AJ168" s="192"/>
      <c r="AK168" s="192"/>
      <c r="AL168" s="192"/>
      <c r="AM168" s="192"/>
      <c r="AN168" s="192"/>
      <c r="AO168" s="192"/>
      <c r="AP168" s="192"/>
      <c r="AQ168" s="192"/>
      <c r="AR168" s="192"/>
      <c r="AS168" s="192"/>
    </row>
  </sheetData>
  <sheetProtection formatCells="0" formatColumns="0" selectLockedCells="1"/>
  <mergeCells count="20">
    <mergeCell ref="B7:H7"/>
    <mergeCell ref="B10:B11"/>
    <mergeCell ref="C10:C11"/>
    <mergeCell ref="D10:D11"/>
    <mergeCell ref="E10:F10"/>
    <mergeCell ref="G10:G11"/>
    <mergeCell ref="H10:H11"/>
    <mergeCell ref="T32:T33"/>
    <mergeCell ref="AG32:AS32"/>
    <mergeCell ref="F12:F19"/>
    <mergeCell ref="G12:G18"/>
    <mergeCell ref="H12:H18"/>
    <mergeCell ref="B30:Q30"/>
    <mergeCell ref="S30:AS30"/>
    <mergeCell ref="B32:B33"/>
    <mergeCell ref="C32:C33"/>
    <mergeCell ref="D32:D33"/>
    <mergeCell ref="E32:Q32"/>
    <mergeCell ref="S32:S33"/>
    <mergeCell ref="U32:AF32"/>
  </mergeCells>
  <printOptions horizontalCentered="1"/>
  <pageMargins left="0.23622047244094491" right="0.23622047244094491" top="0.51181102362204722" bottom="0.51181102362204722" header="0.23622047244094491" footer="0.23622047244094491"/>
  <pageSetup paperSize="9" scale="26" fitToHeight="3" pageOrder="overThenDown" orientation="landscape" r:id="rId1"/>
  <headerFooter alignWithMargins="0">
    <oddFooter>&amp;RСтрана &amp;P од &amp;N</oddFooter>
  </headerFooter>
  <rowBreaks count="1" manualBreakCount="1">
    <brk id="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85EB-1BB0-4959-A679-4839585963AE}">
  <sheetPr codeName="Sheet14">
    <pageSetUpPr fitToPage="1"/>
  </sheetPr>
  <dimension ref="A1:P61"/>
  <sheetViews>
    <sheetView showGridLines="0" showZeros="0" zoomScaleNormal="100" workbookViewId="0"/>
  </sheetViews>
  <sheetFormatPr defaultRowHeight="12.75" x14ac:dyDescent="0.2"/>
  <cols>
    <col min="1" max="1" width="2.28515625" style="100" customWidth="1"/>
    <col min="2" max="2" width="4.5703125" style="100" customWidth="1"/>
    <col min="3" max="3" width="28" style="100" customWidth="1"/>
    <col min="4" max="16" width="10.7109375" style="100" customWidth="1"/>
    <col min="17" max="16384" width="9.140625" style="100"/>
  </cols>
  <sheetData>
    <row r="1" spans="1:16" x14ac:dyDescent="0.2">
      <c r="A1"/>
      <c r="B1"/>
      <c r="C1"/>
      <c r="D1"/>
      <c r="E1"/>
      <c r="F1"/>
      <c r="G1" s="6"/>
      <c r="H1" s="6"/>
    </row>
    <row r="2" spans="1:16" x14ac:dyDescent="0.2">
      <c r="A2"/>
      <c r="B2"/>
      <c r="C2"/>
      <c r="D2"/>
      <c r="E2"/>
      <c r="F2"/>
      <c r="G2" s="6"/>
      <c r="H2" s="6"/>
    </row>
    <row r="3" spans="1:16" x14ac:dyDescent="0.2">
      <c r="A3"/>
      <c r="B3"/>
      <c r="C3"/>
      <c r="D3"/>
      <c r="E3"/>
      <c r="F3"/>
      <c r="G3" s="1"/>
      <c r="H3" s="1"/>
    </row>
    <row r="4" spans="1:16" x14ac:dyDescent="0.2">
      <c r="A4"/>
      <c r="B4"/>
      <c r="C4"/>
      <c r="D4"/>
      <c r="E4"/>
      <c r="F4"/>
      <c r="G4" s="1"/>
      <c r="H4" s="1"/>
    </row>
    <row r="5" spans="1:16" x14ac:dyDescent="0.2">
      <c r="A5"/>
      <c r="B5"/>
      <c r="C5"/>
      <c r="D5"/>
      <c r="E5"/>
      <c r="F5"/>
      <c r="G5" s="1"/>
      <c r="H5" s="1"/>
    </row>
    <row r="6" spans="1:16" x14ac:dyDescent="0.2">
      <c r="A6" s="2"/>
      <c r="B6" s="7"/>
      <c r="C6" s="3"/>
      <c r="D6" s="3"/>
      <c r="E6" s="1"/>
      <c r="F6" s="1"/>
      <c r="G6" s="1"/>
      <c r="H6" s="1"/>
    </row>
    <row r="7" spans="1:16" x14ac:dyDescent="0.2">
      <c r="A7" s="1"/>
      <c r="B7" s="759" t="s">
        <v>605</v>
      </c>
      <c r="C7" s="759"/>
      <c r="D7" s="759"/>
      <c r="E7" s="759"/>
      <c r="F7" s="759"/>
      <c r="G7" s="759"/>
      <c r="H7" s="759"/>
      <c r="I7" s="759"/>
      <c r="J7" s="759"/>
      <c r="K7" s="759"/>
      <c r="L7" s="759"/>
      <c r="M7" s="759"/>
      <c r="N7" s="759"/>
      <c r="O7" s="759"/>
      <c r="P7" s="759"/>
    </row>
    <row r="9" spans="1:16" ht="13.5" thickBot="1" x14ac:dyDescent="0.25">
      <c r="B9" s="442"/>
    </row>
    <row r="10" spans="1:16" ht="13.5" thickTop="1" x14ac:dyDescent="0.2">
      <c r="B10" s="440" t="s">
        <v>439</v>
      </c>
      <c r="C10" s="441" t="s">
        <v>106</v>
      </c>
      <c r="D10" s="309" t="s">
        <v>6</v>
      </c>
      <c r="E10" s="309" t="s">
        <v>7</v>
      </c>
      <c r="F10" s="309" t="s">
        <v>7</v>
      </c>
      <c r="G10" s="309" t="s">
        <v>79</v>
      </c>
      <c r="H10" s="309" t="s">
        <v>80</v>
      </c>
      <c r="I10" s="309" t="s">
        <v>81</v>
      </c>
      <c r="J10" s="309" t="s">
        <v>82</v>
      </c>
      <c r="K10" s="309" t="s">
        <v>83</v>
      </c>
      <c r="L10" s="309" t="s">
        <v>84</v>
      </c>
      <c r="M10" s="309" t="s">
        <v>85</v>
      </c>
      <c r="N10" s="309" t="s">
        <v>86</v>
      </c>
      <c r="O10" s="309" t="s">
        <v>87</v>
      </c>
      <c r="P10" s="310" t="s">
        <v>88</v>
      </c>
    </row>
    <row r="11" spans="1:16" x14ac:dyDescent="0.2">
      <c r="B11" s="427" t="s">
        <v>26</v>
      </c>
      <c r="C11" s="435" t="s">
        <v>436</v>
      </c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1">
        <f>SUM(D11:O11)</f>
        <v>0</v>
      </c>
    </row>
    <row r="12" spans="1:16" x14ac:dyDescent="0.2">
      <c r="B12" s="428" t="s">
        <v>27</v>
      </c>
      <c r="C12" s="436" t="s">
        <v>437</v>
      </c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22"/>
      <c r="P12" s="423">
        <f>SUM(D12:O12)</f>
        <v>0</v>
      </c>
    </row>
    <row r="13" spans="1:16" x14ac:dyDescent="0.2">
      <c r="B13" s="429" t="s">
        <v>28</v>
      </c>
      <c r="C13" s="437" t="s">
        <v>431</v>
      </c>
      <c r="D13" s="424">
        <f>IF(D11=0,,D12/D11)</f>
        <v>0</v>
      </c>
      <c r="E13" s="424">
        <f t="shared" ref="E13:P13" si="0">IF(E11=0,,E12/E11)</f>
        <v>0</v>
      </c>
      <c r="F13" s="424">
        <f t="shared" si="0"/>
        <v>0</v>
      </c>
      <c r="G13" s="424">
        <f t="shared" si="0"/>
        <v>0</v>
      </c>
      <c r="H13" s="424">
        <f t="shared" si="0"/>
        <v>0</v>
      </c>
      <c r="I13" s="424">
        <f t="shared" si="0"/>
        <v>0</v>
      </c>
      <c r="J13" s="424">
        <f t="shared" si="0"/>
        <v>0</v>
      </c>
      <c r="K13" s="424">
        <f t="shared" si="0"/>
        <v>0</v>
      </c>
      <c r="L13" s="424">
        <f t="shared" si="0"/>
        <v>0</v>
      </c>
      <c r="M13" s="424">
        <f t="shared" si="0"/>
        <v>0</v>
      </c>
      <c r="N13" s="424">
        <f t="shared" si="0"/>
        <v>0</v>
      </c>
      <c r="O13" s="424">
        <f t="shared" si="0"/>
        <v>0</v>
      </c>
      <c r="P13" s="432">
        <f t="shared" si="0"/>
        <v>0</v>
      </c>
    </row>
    <row r="14" spans="1:16" x14ac:dyDescent="0.2">
      <c r="B14" s="430" t="s">
        <v>29</v>
      </c>
      <c r="C14" s="208" t="s">
        <v>438</v>
      </c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6">
        <f>SUM(D14:O14)</f>
        <v>0</v>
      </c>
    </row>
    <row r="15" spans="1:16" x14ac:dyDescent="0.2">
      <c r="B15" s="428" t="s">
        <v>30</v>
      </c>
      <c r="C15" s="438" t="s">
        <v>432</v>
      </c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2"/>
      <c r="O15" s="422"/>
      <c r="P15" s="423">
        <f>SUM(D15:O15)</f>
        <v>0</v>
      </c>
    </row>
    <row r="16" spans="1:16" ht="13.5" thickBot="1" x14ac:dyDescent="0.25">
      <c r="B16" s="431" t="s">
        <v>31</v>
      </c>
      <c r="C16" s="439" t="s">
        <v>433</v>
      </c>
      <c r="D16" s="433">
        <f t="shared" ref="D16:P16" si="1">IF(D14=0,,D15/D14)</f>
        <v>0</v>
      </c>
      <c r="E16" s="433">
        <f t="shared" si="1"/>
        <v>0</v>
      </c>
      <c r="F16" s="433">
        <f t="shared" si="1"/>
        <v>0</v>
      </c>
      <c r="G16" s="433">
        <f t="shared" si="1"/>
        <v>0</v>
      </c>
      <c r="H16" s="433">
        <f t="shared" si="1"/>
        <v>0</v>
      </c>
      <c r="I16" s="433">
        <f t="shared" si="1"/>
        <v>0</v>
      </c>
      <c r="J16" s="433">
        <f t="shared" si="1"/>
        <v>0</v>
      </c>
      <c r="K16" s="433">
        <f t="shared" si="1"/>
        <v>0</v>
      </c>
      <c r="L16" s="433">
        <f t="shared" si="1"/>
        <v>0</v>
      </c>
      <c r="M16" s="433">
        <f t="shared" si="1"/>
        <v>0</v>
      </c>
      <c r="N16" s="433">
        <f t="shared" si="1"/>
        <v>0</v>
      </c>
      <c r="O16" s="433">
        <f t="shared" si="1"/>
        <v>0</v>
      </c>
      <c r="P16" s="434">
        <f t="shared" si="1"/>
        <v>0</v>
      </c>
    </row>
    <row r="17" spans="2:16" ht="13.5" thickTop="1" x14ac:dyDescent="0.2"/>
    <row r="18" spans="2:16" x14ac:dyDescent="0.2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2:16" x14ac:dyDescent="0.2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2:16" x14ac:dyDescent="0.2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2:16" x14ac:dyDescent="0.2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2:16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2:16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2:16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2:16" x14ac:dyDescent="0.2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2:16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2:16" x14ac:dyDescent="0.2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2:16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2:16" x14ac:dyDescent="0.2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2:16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2:16" x14ac:dyDescent="0.2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2:16" x14ac:dyDescent="0.2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x14ac:dyDescent="0.2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2:16" x14ac:dyDescent="0.2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2:16" x14ac:dyDescent="0.2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2:16" x14ac:dyDescent="0.2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2:16" x14ac:dyDescent="0.2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2:16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2:16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2:16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2:16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2:16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2:16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2:16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2:16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2:16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2:16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2:16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2:16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2:16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2:16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2:16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2:16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2:16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2:16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2:16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</sheetData>
  <mergeCells count="1">
    <mergeCell ref="B7:P7"/>
  </mergeCells>
  <pageMargins left="1.05" right="0.17" top="0.3" bottom="0.37" header="0.32" footer="0.23"/>
  <pageSetup paperSize="9" scale="78" orientation="landscape" r:id="rId1"/>
  <headerFooter alignWithMargins="0"/>
  <ignoredErrors>
    <ignoredError sqref="P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F99C-3D08-40E1-B767-1AFC7AA6EA11}">
  <sheetPr codeName="Sheet2">
    <pageSetUpPr fitToPage="1"/>
  </sheetPr>
  <dimension ref="A1:G23"/>
  <sheetViews>
    <sheetView showGridLines="0" zoomScaleNormal="100" workbookViewId="0"/>
  </sheetViews>
  <sheetFormatPr defaultRowHeight="12.75" x14ac:dyDescent="0.2"/>
  <cols>
    <col min="1" max="1" width="9.140625" style="100"/>
    <col min="2" max="2" width="5.85546875" style="100" customWidth="1"/>
    <col min="3" max="3" width="8.140625" style="100" customWidth="1"/>
    <col min="4" max="4" width="58.42578125" style="100" customWidth="1"/>
    <col min="5" max="5" width="18.42578125" style="100" customWidth="1"/>
    <col min="6" max="6" width="21.7109375" style="100" customWidth="1"/>
    <col min="7" max="16384" width="9.140625" style="100"/>
  </cols>
  <sheetData>
    <row r="1" spans="1:7" x14ac:dyDescent="0.2">
      <c r="A1"/>
      <c r="B1"/>
      <c r="C1"/>
      <c r="D1"/>
      <c r="E1" s="359"/>
      <c r="F1" s="358"/>
      <c r="G1" s="359"/>
    </row>
    <row r="2" spans="1:7" x14ac:dyDescent="0.2">
      <c r="A2" s="359"/>
      <c r="B2" s="358"/>
      <c r="C2" s="358"/>
      <c r="D2" s="359"/>
      <c r="E2" s="359"/>
      <c r="F2" s="358"/>
      <c r="G2" s="359"/>
    </row>
    <row r="3" spans="1:7" x14ac:dyDescent="0.2">
      <c r="A3" s="359"/>
      <c r="B3" s="358"/>
      <c r="C3" s="358"/>
      <c r="D3" s="359"/>
      <c r="E3" s="359"/>
      <c r="F3" s="358"/>
      <c r="G3" s="359"/>
    </row>
    <row r="4" spans="1:7" x14ac:dyDescent="0.2">
      <c r="A4" s="359"/>
      <c r="B4" s="358"/>
      <c r="C4" s="358"/>
      <c r="D4" s="359"/>
      <c r="E4" s="359"/>
      <c r="F4" s="358"/>
      <c r="G4" s="359"/>
    </row>
    <row r="5" spans="1:7" x14ac:dyDescent="0.2">
      <c r="A5" s="359"/>
      <c r="B5" s="358"/>
      <c r="C5" s="358"/>
      <c r="D5" s="359"/>
      <c r="E5" s="359"/>
      <c r="F5" s="358"/>
      <c r="G5" s="359"/>
    </row>
    <row r="6" spans="1:7" x14ac:dyDescent="0.2">
      <c r="A6" s="359"/>
      <c r="B6" s="358"/>
      <c r="C6" s="358"/>
      <c r="D6" s="359"/>
      <c r="E6" s="359"/>
      <c r="F6" s="358"/>
      <c r="G6" s="359"/>
    </row>
    <row r="7" spans="1:7" x14ac:dyDescent="0.2">
      <c r="A7" s="359"/>
      <c r="B7" s="670" t="s">
        <v>395</v>
      </c>
      <c r="C7" s="670"/>
      <c r="D7" s="670"/>
      <c r="E7" s="670"/>
      <c r="F7" s="670"/>
      <c r="G7" s="359"/>
    </row>
    <row r="8" spans="1:7" x14ac:dyDescent="0.2">
      <c r="A8" s="359"/>
      <c r="B8" s="358"/>
      <c r="C8" s="358"/>
      <c r="D8" s="359"/>
      <c r="E8" s="359"/>
      <c r="F8" s="358"/>
      <c r="G8" s="359"/>
    </row>
    <row r="9" spans="1:7" ht="13.5" thickBot="1" x14ac:dyDescent="0.25">
      <c r="A9" s="359"/>
      <c r="B9" s="358"/>
      <c r="C9" s="358"/>
      <c r="D9" s="359"/>
      <c r="E9" s="359"/>
      <c r="F9" s="358"/>
      <c r="G9" s="359"/>
    </row>
    <row r="10" spans="1:7" ht="13.5" thickTop="1" x14ac:dyDescent="0.2">
      <c r="A10" s="359"/>
      <c r="B10" s="671" t="s">
        <v>5</v>
      </c>
      <c r="C10" s="673" t="s">
        <v>396</v>
      </c>
      <c r="D10" s="674"/>
      <c r="E10" s="677" t="s">
        <v>397</v>
      </c>
      <c r="F10" s="679" t="s">
        <v>398</v>
      </c>
      <c r="G10" s="359"/>
    </row>
    <row r="11" spans="1:7" x14ac:dyDescent="0.2">
      <c r="A11" s="359"/>
      <c r="B11" s="672"/>
      <c r="C11" s="675"/>
      <c r="D11" s="676"/>
      <c r="E11" s="678"/>
      <c r="F11" s="680"/>
      <c r="G11" s="359"/>
    </row>
    <row r="12" spans="1:7" ht="24" customHeight="1" x14ac:dyDescent="0.2">
      <c r="A12" s="359"/>
      <c r="B12" s="360">
        <v>1</v>
      </c>
      <c r="C12" s="361" t="s">
        <v>399</v>
      </c>
      <c r="D12" s="362" t="s">
        <v>427</v>
      </c>
      <c r="E12" s="361" t="str">
        <f>+"до 31. март "&amp;'Poc. strana'!$C$19&amp;"."</f>
        <v>до 31. март .</v>
      </c>
      <c r="F12" s="363" t="s">
        <v>400</v>
      </c>
      <c r="G12" s="359"/>
    </row>
    <row r="13" spans="1:7" ht="24" customHeight="1" x14ac:dyDescent="0.2">
      <c r="A13" s="359"/>
      <c r="B13" s="364">
        <v>2</v>
      </c>
      <c r="C13" s="365" t="s">
        <v>401</v>
      </c>
      <c r="D13" s="366" t="s">
        <v>403</v>
      </c>
      <c r="E13" s="361" t="str">
        <f>+"до 31. март "&amp;'Poc. strana'!$C$19&amp;"."</f>
        <v>до 31. март .</v>
      </c>
      <c r="F13" s="367" t="s">
        <v>400</v>
      </c>
      <c r="G13" s="359"/>
    </row>
    <row r="14" spans="1:7" ht="24.75" customHeight="1" x14ac:dyDescent="0.2">
      <c r="A14" s="359"/>
      <c r="B14" s="360">
        <v>3</v>
      </c>
      <c r="C14" s="365" t="s">
        <v>402</v>
      </c>
      <c r="D14" s="366" t="s">
        <v>405</v>
      </c>
      <c r="E14" s="361" t="str">
        <f>+"до 31. март "&amp;'Poc. strana'!$C$19&amp;"."</f>
        <v>до 31. март .</v>
      </c>
      <c r="F14" s="367" t="s">
        <v>400</v>
      </c>
      <c r="G14" s="359"/>
    </row>
    <row r="15" spans="1:7" ht="24" customHeight="1" x14ac:dyDescent="0.2">
      <c r="A15" s="359"/>
      <c r="B15" s="364">
        <v>4</v>
      </c>
      <c r="C15" s="365" t="s">
        <v>404</v>
      </c>
      <c r="D15" s="366" t="s">
        <v>428</v>
      </c>
      <c r="E15" s="361" t="str">
        <f>+"до 31. март "&amp;'Poc. strana'!$C$19&amp;"."</f>
        <v>до 31. март .</v>
      </c>
      <c r="F15" s="367" t="s">
        <v>400</v>
      </c>
      <c r="G15" s="359"/>
    </row>
    <row r="16" spans="1:7" ht="25.5" x14ac:dyDescent="0.2">
      <c r="A16" s="359"/>
      <c r="B16" s="360">
        <v>5</v>
      </c>
      <c r="C16" s="365" t="s">
        <v>534</v>
      </c>
      <c r="D16" s="366" t="s">
        <v>429</v>
      </c>
      <c r="E16" s="361" t="str">
        <f>+"до 31. март "&amp;'Poc. strana'!$C$19&amp;"."</f>
        <v>до 31. март .</v>
      </c>
      <c r="F16" s="367" t="s">
        <v>400</v>
      </c>
      <c r="G16" s="359"/>
    </row>
    <row r="17" spans="1:7" ht="25.5" x14ac:dyDescent="0.2">
      <c r="A17" s="359"/>
      <c r="B17" s="364">
        <v>6</v>
      </c>
      <c r="C17" s="365" t="s">
        <v>599</v>
      </c>
      <c r="D17" s="366" t="s">
        <v>600</v>
      </c>
      <c r="E17" s="361" t="str">
        <f>+"до 31. март "&amp;'Poc. strana'!$C$19&amp;"."</f>
        <v>до 31. март .</v>
      </c>
      <c r="F17" s="367" t="s">
        <v>400</v>
      </c>
      <c r="G17" s="359"/>
    </row>
    <row r="18" spans="1:7" ht="24" customHeight="1" x14ac:dyDescent="0.2">
      <c r="A18" s="359"/>
      <c r="B18" s="364">
        <v>7</v>
      </c>
      <c r="C18" s="365" t="s">
        <v>407</v>
      </c>
      <c r="D18" s="366" t="s">
        <v>406</v>
      </c>
      <c r="E18" s="361" t="str">
        <f>+"до 31. март "&amp;'Poc. strana'!$C$19&amp;"."</f>
        <v>до 31. март .</v>
      </c>
      <c r="F18" s="367" t="s">
        <v>400</v>
      </c>
      <c r="G18" s="359"/>
    </row>
    <row r="19" spans="1:7" ht="24" customHeight="1" x14ac:dyDescent="0.2">
      <c r="A19" s="359"/>
      <c r="B19" s="360">
        <v>8</v>
      </c>
      <c r="C19" s="365" t="s">
        <v>408</v>
      </c>
      <c r="D19" s="368" t="s">
        <v>535</v>
      </c>
      <c r="E19" s="361" t="str">
        <f>+"до 31. март "&amp;'Poc. strana'!$C$19&amp;"."</f>
        <v>до 31. март .</v>
      </c>
      <c r="F19" s="367" t="s">
        <v>400</v>
      </c>
      <c r="G19" s="359"/>
    </row>
    <row r="20" spans="1:7" ht="24" customHeight="1" x14ac:dyDescent="0.2">
      <c r="A20" s="359"/>
      <c r="B20" s="364">
        <v>9</v>
      </c>
      <c r="C20" s="365" t="s">
        <v>410</v>
      </c>
      <c r="D20" s="368" t="s">
        <v>409</v>
      </c>
      <c r="E20" s="361" t="str">
        <f>+"до 31. март "&amp;'Poc. strana'!$C$19&amp;"."</f>
        <v>до 31. март .</v>
      </c>
      <c r="F20" s="367" t="s">
        <v>400</v>
      </c>
      <c r="G20" s="359"/>
    </row>
    <row r="21" spans="1:7" ht="24" customHeight="1" x14ac:dyDescent="0.2">
      <c r="A21" s="359"/>
      <c r="B21" s="360">
        <v>10</v>
      </c>
      <c r="C21" s="418" t="s">
        <v>411</v>
      </c>
      <c r="D21" s="368" t="s">
        <v>434</v>
      </c>
      <c r="E21" s="361" t="str">
        <f>+"до 31. март "&amp;'Poc. strana'!$C$19&amp;"."</f>
        <v>до 31. март .</v>
      </c>
      <c r="F21" s="419" t="s">
        <v>400</v>
      </c>
      <c r="G21" s="359"/>
    </row>
    <row r="22" spans="1:7" ht="24" customHeight="1" thickBot="1" x14ac:dyDescent="0.25">
      <c r="A22" s="373"/>
      <c r="B22" s="369">
        <v>11</v>
      </c>
      <c r="C22" s="370" t="s">
        <v>601</v>
      </c>
      <c r="D22" s="371" t="s">
        <v>435</v>
      </c>
      <c r="E22" s="563" t="str">
        <f>+"до 31. март "&amp;'Poc. strana'!$C$19&amp;"."</f>
        <v>до 31. март .</v>
      </c>
      <c r="F22" s="372" t="s">
        <v>400</v>
      </c>
      <c r="G22" s="373"/>
    </row>
    <row r="23" spans="1:7" ht="13.5" thickTop="1" x14ac:dyDescent="0.2"/>
  </sheetData>
  <mergeCells count="5">
    <mergeCell ref="B7:F7"/>
    <mergeCell ref="B10:B11"/>
    <mergeCell ref="C10:D11"/>
    <mergeCell ref="E10:E11"/>
    <mergeCell ref="F10:F11"/>
  </mergeCells>
  <phoneticPr fontId="1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&amp;RСтрана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81E23-88EC-4452-AACC-84AD25B0AB75}">
  <sheetPr codeName="Sheet3">
    <pageSetUpPr fitToPage="1"/>
  </sheetPr>
  <dimension ref="A1:J20"/>
  <sheetViews>
    <sheetView showGridLines="0" showZeros="0" zoomScaleNormal="100" workbookViewId="0"/>
  </sheetViews>
  <sheetFormatPr defaultRowHeight="12.75" x14ac:dyDescent="0.2"/>
  <cols>
    <col min="1" max="1" width="2.140625" style="15" customWidth="1"/>
    <col min="2" max="2" width="7.42578125" style="15" customWidth="1"/>
    <col min="3" max="3" width="46.140625" style="15" customWidth="1"/>
    <col min="4" max="5" width="16.85546875" style="15" customWidth="1"/>
    <col min="6" max="7" width="9.140625" style="15"/>
    <col min="8" max="8" width="44.42578125" style="15" bestFit="1" customWidth="1"/>
    <col min="9" max="16384" width="9.140625" style="15"/>
  </cols>
  <sheetData>
    <row r="1" spans="1:10" s="9" customFormat="1" x14ac:dyDescent="0.2">
      <c r="A1"/>
      <c r="B1"/>
      <c r="C1"/>
      <c r="D1"/>
      <c r="E1" s="482"/>
    </row>
    <row r="2" spans="1:10" s="9" customFormat="1" x14ac:dyDescent="0.2">
      <c r="A2"/>
      <c r="B2"/>
      <c r="C2"/>
      <c r="D2"/>
      <c r="E2" s="482"/>
    </row>
    <row r="3" spans="1:10" s="1" customFormat="1" ht="17.25" customHeight="1" x14ac:dyDescent="0.2">
      <c r="A3"/>
      <c r="B3"/>
      <c r="C3"/>
      <c r="D3"/>
      <c r="E3" s="483"/>
    </row>
    <row r="4" spans="1:10" s="1" customFormat="1" ht="17.25" customHeight="1" x14ac:dyDescent="0.2">
      <c r="A4"/>
      <c r="B4"/>
      <c r="C4"/>
      <c r="D4"/>
      <c r="E4" s="483"/>
    </row>
    <row r="5" spans="1:10" s="1" customFormat="1" ht="18.75" customHeight="1" x14ac:dyDescent="0.2">
      <c r="A5"/>
      <c r="B5"/>
      <c r="C5"/>
      <c r="D5"/>
      <c r="E5" s="483"/>
    </row>
    <row r="6" spans="1:10" x14ac:dyDescent="0.2">
      <c r="A6" s="484"/>
      <c r="B6" s="681" t="s">
        <v>426</v>
      </c>
      <c r="C6" s="681"/>
      <c r="D6" s="681"/>
      <c r="E6" s="681"/>
    </row>
    <row r="7" spans="1:10" x14ac:dyDescent="0.2">
      <c r="A7" s="484"/>
      <c r="B7" s="485"/>
      <c r="C7" s="485"/>
      <c r="D7" s="485"/>
      <c r="E7" s="485"/>
    </row>
    <row r="8" spans="1:10" x14ac:dyDescent="0.2">
      <c r="A8" s="484"/>
      <c r="B8" s="485"/>
      <c r="C8" s="485"/>
      <c r="D8" s="485"/>
      <c r="E8" s="485"/>
    </row>
    <row r="9" spans="1:10" ht="16.5" thickBot="1" x14ac:dyDescent="0.3">
      <c r="A9" s="484"/>
      <c r="B9" s="486"/>
      <c r="C9" s="486"/>
      <c r="D9" s="486"/>
      <c r="E9" s="487" t="s">
        <v>94</v>
      </c>
      <c r="G9"/>
      <c r="H9"/>
      <c r="I9"/>
      <c r="J9"/>
    </row>
    <row r="10" spans="1:10" ht="32.25" thickTop="1" x14ac:dyDescent="0.2">
      <c r="A10" s="484"/>
      <c r="B10" s="488" t="s">
        <v>5</v>
      </c>
      <c r="C10" s="489" t="s">
        <v>52</v>
      </c>
      <c r="D10" s="489" t="s">
        <v>68</v>
      </c>
      <c r="E10" s="490" t="s">
        <v>95</v>
      </c>
      <c r="G10"/>
      <c r="H10"/>
      <c r="I10"/>
      <c r="J10"/>
    </row>
    <row r="11" spans="1:10" ht="15.75" x14ac:dyDescent="0.25">
      <c r="A11" s="484"/>
      <c r="B11" s="491">
        <v>1</v>
      </c>
      <c r="C11" s="492" t="s">
        <v>96</v>
      </c>
      <c r="D11" s="478" t="s">
        <v>465</v>
      </c>
      <c r="E11" s="493">
        <f>+'2 Oper Troskovi OP'!$E$81</f>
        <v>0</v>
      </c>
      <c r="G11"/>
      <c r="H11"/>
      <c r="I11"/>
      <c r="J11"/>
    </row>
    <row r="12" spans="1:10" ht="15.75" x14ac:dyDescent="0.25">
      <c r="A12" s="484"/>
      <c r="B12" s="494">
        <v>2</v>
      </c>
      <c r="C12" s="495" t="s">
        <v>97</v>
      </c>
      <c r="D12" s="479" t="s">
        <v>466</v>
      </c>
      <c r="E12" s="496">
        <f>+'3 Amortizacija'!$H$85</f>
        <v>0</v>
      </c>
      <c r="G12"/>
      <c r="H12"/>
      <c r="I12"/>
      <c r="J12"/>
    </row>
    <row r="13" spans="1:10" ht="15.75" x14ac:dyDescent="0.25">
      <c r="A13" s="484"/>
      <c r="B13" s="494">
        <v>3</v>
      </c>
      <c r="C13" s="495" t="s">
        <v>98</v>
      </c>
      <c r="D13" s="479" t="s">
        <v>467</v>
      </c>
      <c r="E13" s="496">
        <f>+'4 Nabavk ELEN'!$Q$34</f>
        <v>0</v>
      </c>
      <c r="G13"/>
      <c r="H13"/>
      <c r="I13"/>
      <c r="J13"/>
    </row>
    <row r="14" spans="1:10" ht="16.5" x14ac:dyDescent="0.3">
      <c r="A14" s="484"/>
      <c r="B14" s="494">
        <v>4</v>
      </c>
      <c r="C14" s="495" t="s">
        <v>549</v>
      </c>
      <c r="D14" s="479" t="s">
        <v>550</v>
      </c>
      <c r="E14" s="496">
        <f>+'6 Trosk prenosa'!$D$12</f>
        <v>0</v>
      </c>
      <c r="G14"/>
      <c r="H14"/>
      <c r="I14"/>
      <c r="J14"/>
    </row>
    <row r="15" spans="1:10" ht="15.75" x14ac:dyDescent="0.25">
      <c r="A15" s="484"/>
      <c r="B15" s="494">
        <v>5</v>
      </c>
      <c r="C15" s="480" t="s">
        <v>218</v>
      </c>
      <c r="D15" s="479" t="s">
        <v>468</v>
      </c>
      <c r="E15" s="496">
        <f>+'7 Trosk distribucije'!$D$12</f>
        <v>0</v>
      </c>
      <c r="G15"/>
      <c r="H15"/>
      <c r="I15"/>
      <c r="J15"/>
    </row>
    <row r="16" spans="1:10" ht="15.75" x14ac:dyDescent="0.25">
      <c r="A16" s="484"/>
      <c r="B16" s="494">
        <v>6</v>
      </c>
      <c r="C16" s="495" t="s">
        <v>476</v>
      </c>
      <c r="D16" s="479" t="s">
        <v>470</v>
      </c>
      <c r="E16" s="496">
        <f>+'8 Dobit'!$E$13</f>
        <v>0</v>
      </c>
      <c r="G16"/>
      <c r="H16"/>
      <c r="I16"/>
      <c r="J16"/>
    </row>
    <row r="17" spans="1:10" ht="15.75" x14ac:dyDescent="0.25">
      <c r="A17" s="484"/>
      <c r="B17" s="494">
        <v>7</v>
      </c>
      <c r="C17" s="495" t="s">
        <v>298</v>
      </c>
      <c r="D17" s="479" t="s">
        <v>471</v>
      </c>
      <c r="E17" s="497">
        <f>+'9 Ostali prihodi'!$D$16</f>
        <v>0</v>
      </c>
      <c r="G17"/>
      <c r="H17"/>
      <c r="I17"/>
      <c r="J17"/>
    </row>
    <row r="18" spans="1:10" ht="15.75" x14ac:dyDescent="0.25">
      <c r="A18" s="484"/>
      <c r="B18" s="494">
        <v>8</v>
      </c>
      <c r="C18" s="498" t="s">
        <v>299</v>
      </c>
      <c r="D18" s="479" t="s">
        <v>472</v>
      </c>
      <c r="E18" s="497">
        <f>+'10 KE '!$H$20</f>
        <v>0</v>
      </c>
      <c r="G18"/>
      <c r="H18"/>
      <c r="I18"/>
      <c r="J18"/>
    </row>
    <row r="19" spans="1:10" ht="16.5" thickBot="1" x14ac:dyDescent="0.3">
      <c r="A19" s="484"/>
      <c r="B19" s="499">
        <v>9</v>
      </c>
      <c r="C19" s="500" t="s">
        <v>475</v>
      </c>
      <c r="D19" s="481" t="s">
        <v>474</v>
      </c>
      <c r="E19" s="501">
        <f>SUM(E11:E16)-E17+E18</f>
        <v>0</v>
      </c>
      <c r="G19"/>
      <c r="H19"/>
      <c r="I19"/>
      <c r="J19"/>
    </row>
    <row r="20" spans="1:10" ht="13.5" thickTop="1" x14ac:dyDescent="0.2"/>
  </sheetData>
  <sheetProtection selectLockedCells="1"/>
  <mergeCells count="1">
    <mergeCell ref="B6:E6"/>
  </mergeCells>
  <phoneticPr fontId="1" type="noConversion"/>
  <printOptions horizontalCentered="1"/>
  <pageMargins left="0.51181102362204722" right="0.51181102362204722" top="0.51181102362204722" bottom="0.51181102362204722" header="0.23622047244094491" footer="0.23622047244094491"/>
  <pageSetup paperSize="9" orientation="landscape" r:id="rId1"/>
  <headerFooter alignWithMargins="0">
    <oddFooter>&amp;RСтрана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16D6-2661-44FE-BAA2-5873D7F37EF1}">
  <sheetPr codeName="Sheet6"/>
  <dimension ref="A1:BD87"/>
  <sheetViews>
    <sheetView showGridLines="0" showZeros="0" topLeftCell="A44" zoomScaleNormal="100" workbookViewId="0"/>
  </sheetViews>
  <sheetFormatPr defaultRowHeight="12.75" x14ac:dyDescent="0.2"/>
  <cols>
    <col min="1" max="1" width="3" style="1" customWidth="1"/>
    <col min="2" max="2" width="7.140625" style="3" customWidth="1"/>
    <col min="3" max="3" width="8.7109375" style="1" customWidth="1"/>
    <col min="4" max="4" width="61.140625" style="4" customWidth="1"/>
    <col min="5" max="5" width="13.7109375" style="4" customWidth="1"/>
    <col min="6" max="10" width="13.7109375" style="1" customWidth="1"/>
    <col min="11" max="12" width="12.7109375" style="1" customWidth="1"/>
    <col min="13" max="14" width="9.140625" style="1"/>
    <col min="15" max="17" width="0" style="1" hidden="1" customWidth="1"/>
    <col min="18" max="18" width="64" style="1" hidden="1" customWidth="1"/>
    <col min="19" max="38" width="0" style="1" hidden="1" customWidth="1"/>
    <col min="39" max="39" width="60.85546875" style="1" hidden="1" customWidth="1"/>
    <col min="40" max="62" width="0" style="1" hidden="1" customWidth="1"/>
    <col min="63" max="16384" width="9.140625" style="1"/>
  </cols>
  <sheetData>
    <row r="1" spans="1:56" x14ac:dyDescent="0.2">
      <c r="A1"/>
      <c r="B1"/>
      <c r="C1"/>
      <c r="D1"/>
      <c r="E1" s="6"/>
      <c r="F1" s="6"/>
      <c r="G1" s="6"/>
      <c r="H1" s="6"/>
      <c r="I1" s="6"/>
      <c r="J1" s="6"/>
    </row>
    <row r="2" spans="1:56" x14ac:dyDescent="0.2">
      <c r="A2"/>
      <c r="B2"/>
      <c r="C2"/>
      <c r="D2"/>
      <c r="E2" s="6"/>
      <c r="F2" s="6"/>
      <c r="G2" s="6"/>
      <c r="H2" s="6"/>
      <c r="I2" s="6"/>
      <c r="J2" s="6"/>
    </row>
    <row r="3" spans="1:56" ht="21.75" customHeight="1" x14ac:dyDescent="0.2">
      <c r="A3"/>
      <c r="B3"/>
      <c r="C3"/>
      <c r="D3"/>
      <c r="E3" s="1"/>
    </row>
    <row r="4" spans="1:56" ht="19.5" customHeight="1" x14ac:dyDescent="0.2">
      <c r="A4"/>
      <c r="B4"/>
      <c r="C4"/>
      <c r="D4"/>
      <c r="E4" s="1"/>
    </row>
    <row r="5" spans="1:56" ht="11.25" customHeight="1" x14ac:dyDescent="0.2">
      <c r="A5"/>
      <c r="B5"/>
      <c r="C5"/>
      <c r="D5"/>
      <c r="E5" s="1"/>
    </row>
    <row r="6" spans="1:56" s="20" customFormat="1" ht="12.95" customHeight="1" x14ac:dyDescent="0.2">
      <c r="A6" s="2"/>
      <c r="B6" s="7"/>
      <c r="C6" s="5"/>
      <c r="D6" s="3"/>
      <c r="E6" s="1"/>
      <c r="J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56" ht="12.95" customHeight="1" x14ac:dyDescent="0.2">
      <c r="B7" s="682" t="s">
        <v>478</v>
      </c>
      <c r="C7" s="682"/>
      <c r="D7" s="682"/>
      <c r="E7" s="682"/>
      <c r="J7" s="6"/>
      <c r="P7" s="683" t="s">
        <v>191</v>
      </c>
      <c r="Q7" s="683"/>
      <c r="R7" s="683"/>
      <c r="S7" s="683"/>
      <c r="T7" s="683"/>
      <c r="U7" s="683"/>
      <c r="V7" s="683"/>
      <c r="W7" s="683"/>
      <c r="X7" s="683"/>
      <c r="Y7" s="683"/>
      <c r="Z7" s="683"/>
      <c r="AA7" s="683"/>
      <c r="AB7" s="683"/>
      <c r="AC7" s="683"/>
      <c r="AD7" s="683"/>
      <c r="AE7" s="683"/>
      <c r="AF7" s="683"/>
      <c r="AG7" s="683"/>
      <c r="AH7" s="683"/>
      <c r="AI7" s="683"/>
      <c r="AK7" s="683" t="s">
        <v>192</v>
      </c>
      <c r="AL7" s="683"/>
      <c r="AM7" s="683"/>
      <c r="AN7" s="683"/>
      <c r="AO7" s="683"/>
      <c r="AP7" s="683"/>
      <c r="AQ7" s="683"/>
      <c r="AR7" s="683"/>
      <c r="AS7" s="683"/>
      <c r="AT7" s="683"/>
      <c r="AU7" s="683"/>
      <c r="AV7" s="683"/>
      <c r="AW7" s="683"/>
      <c r="AX7" s="683"/>
      <c r="AY7" s="683"/>
      <c r="AZ7" s="683"/>
      <c r="BA7" s="683"/>
      <c r="BB7" s="683"/>
      <c r="BC7" s="683"/>
      <c r="BD7" s="683"/>
    </row>
    <row r="8" spans="1:56" ht="12.95" customHeight="1" x14ac:dyDescent="0.2">
      <c r="B8" s="6"/>
      <c r="C8" s="6"/>
      <c r="D8" s="6"/>
      <c r="E8" s="6"/>
      <c r="F8" s="6"/>
      <c r="G8" s="6"/>
      <c r="H8" s="6"/>
      <c r="I8" s="6"/>
      <c r="J8" s="6"/>
      <c r="P8" s="6"/>
      <c r="Q8" s="6"/>
      <c r="R8" s="6"/>
      <c r="S8" s="6"/>
      <c r="AC8" s="6"/>
      <c r="AD8" s="6"/>
      <c r="AE8" s="6"/>
      <c r="AF8" s="6"/>
      <c r="AG8" s="6"/>
      <c r="AH8" s="6"/>
      <c r="AK8" s="6"/>
      <c r="AL8" s="6"/>
      <c r="AM8" s="6"/>
      <c r="AN8" s="6"/>
      <c r="AX8" s="6"/>
      <c r="AY8" s="6"/>
      <c r="AZ8" s="6"/>
      <c r="BA8" s="6"/>
      <c r="BB8" s="6"/>
      <c r="BC8" s="6"/>
    </row>
    <row r="9" spans="1:56" ht="12.95" customHeight="1" thickBot="1" x14ac:dyDescent="0.25">
      <c r="B9" s="6"/>
      <c r="C9" s="6"/>
      <c r="D9" s="6"/>
      <c r="E9" s="6" t="s">
        <v>78</v>
      </c>
      <c r="F9"/>
      <c r="G9"/>
      <c r="H9"/>
      <c r="I9"/>
      <c r="J9" s="6"/>
      <c r="P9" s="697">
        <f>+B3</f>
        <v>0</v>
      </c>
      <c r="Q9" s="698"/>
      <c r="R9" s="698"/>
      <c r="T9"/>
      <c r="U9" s="6" t="s">
        <v>179</v>
      </c>
      <c r="V9" s="95"/>
      <c r="W9" s="6"/>
      <c r="X9" s="6"/>
      <c r="Y9" s="6"/>
      <c r="Z9" s="55"/>
      <c r="AC9" s="55"/>
      <c r="AD9" s="96" t="str">
        <f>CONCATENATE("Сведено на цене"," ",'Poc. strana'!$C$19,".г. ")</f>
        <v xml:space="preserve">Сведено на цене .г. </v>
      </c>
      <c r="AE9" s="6"/>
      <c r="AF9" s="6"/>
      <c r="AG9" s="6"/>
      <c r="AH9" s="6"/>
      <c r="AK9" s="56">
        <f>+P9</f>
        <v>0</v>
      </c>
      <c r="AL9" s="57"/>
      <c r="AM9" s="6"/>
      <c r="AN9" s="6"/>
      <c r="AO9" s="97"/>
      <c r="AP9" s="6" t="s">
        <v>179</v>
      </c>
      <c r="AQ9" s="97">
        <f>+V9</f>
        <v>0</v>
      </c>
      <c r="AR9" s="6"/>
      <c r="AS9" s="6"/>
      <c r="AT9" s="6"/>
      <c r="AU9" s="6">
        <f>+Z9</f>
        <v>0</v>
      </c>
      <c r="AX9" s="6">
        <f>+AC9</f>
        <v>0</v>
      </c>
      <c r="AY9" s="96" t="str">
        <f>CONCATENATE("Сведено на цене"," ",'Poc. strana'!$C$19,".г. ")</f>
        <v xml:space="preserve">Сведено на цене .г. </v>
      </c>
      <c r="AZ9" s="6"/>
      <c r="BA9" s="6"/>
      <c r="BB9" s="6"/>
      <c r="BC9" s="6"/>
    </row>
    <row r="10" spans="1:56" ht="12.95" customHeight="1" thickTop="1" x14ac:dyDescent="0.2">
      <c r="B10" s="21" t="s">
        <v>412</v>
      </c>
      <c r="C10" s="22" t="s">
        <v>477</v>
      </c>
      <c r="D10" s="502" t="s">
        <v>52</v>
      </c>
      <c r="E10" s="406">
        <f>+'Poc. strana'!$C$19</f>
        <v>0</v>
      </c>
      <c r="F10"/>
      <c r="G10"/>
      <c r="H10"/>
      <c r="I10"/>
      <c r="J10"/>
      <c r="P10" s="684" t="str">
        <f>CONCATENATE("Подаци за године:"," ",'Poc. strana'!$C$19-3,", ",'Poc. strana'!$C$19-2,", ",'Poc. strana'!$C$19-1," и ",'Poc. strana'!$C$19)</f>
        <v xml:space="preserve">Подаци за године: -3, -2, -1 и </v>
      </c>
      <c r="Q10" s="685"/>
      <c r="R10" s="685"/>
      <c r="S10" s="685"/>
      <c r="T10" s="685"/>
      <c r="U10" s="685"/>
      <c r="V10" s="685"/>
      <c r="W10" s="685"/>
      <c r="X10" s="685"/>
      <c r="Y10" s="685"/>
      <c r="Z10" s="685"/>
      <c r="AA10" s="685"/>
      <c r="AB10" s="685"/>
      <c r="AC10" s="58" t="s">
        <v>78</v>
      </c>
      <c r="AD10" s="691" t="s">
        <v>180</v>
      </c>
      <c r="AE10" s="692"/>
      <c r="AF10" s="692"/>
      <c r="AG10" s="692"/>
      <c r="AH10" s="692"/>
      <c r="AI10" s="693"/>
      <c r="AK10" s="684" t="str">
        <f>CONCATENATE("Подаци за године:"," ",'Poc. strana'!$C$19-3,", ",'Poc. strana'!$C$19-2,", ",'Poc. strana'!$C$19-1," и ",'Poc. strana'!$C$19)</f>
        <v xml:space="preserve">Подаци за године: -3, -2, -1 и </v>
      </c>
      <c r="AL10" s="685"/>
      <c r="AM10" s="685"/>
      <c r="AN10" s="685"/>
      <c r="AO10" s="685"/>
      <c r="AP10" s="685"/>
      <c r="AQ10" s="685"/>
      <c r="AR10" s="685"/>
      <c r="AS10" s="685"/>
      <c r="AT10" s="685"/>
      <c r="AU10" s="685"/>
      <c r="AV10" s="685"/>
      <c r="AW10" s="685"/>
      <c r="AX10" s="58" t="s">
        <v>78</v>
      </c>
      <c r="AY10" s="691" t="s">
        <v>180</v>
      </c>
      <c r="AZ10" s="692"/>
      <c r="BA10" s="692"/>
      <c r="BB10" s="692"/>
      <c r="BC10" s="692"/>
      <c r="BD10" s="693"/>
    </row>
    <row r="11" spans="1:56" ht="12.95" customHeight="1" x14ac:dyDescent="0.2">
      <c r="B11" s="26" t="s">
        <v>0</v>
      </c>
      <c r="C11" s="27">
        <v>51</v>
      </c>
      <c r="D11" s="28" t="s">
        <v>12</v>
      </c>
      <c r="E11" s="24">
        <f>SUM(E12:E14)+E18+E19</f>
        <v>0</v>
      </c>
      <c r="F11"/>
      <c r="G11"/>
      <c r="H11"/>
      <c r="I11"/>
      <c r="J11"/>
      <c r="P11" s="689" t="s">
        <v>5</v>
      </c>
      <c r="Q11" s="686" t="s">
        <v>76</v>
      </c>
      <c r="R11" s="687" t="s">
        <v>52</v>
      </c>
      <c r="S11" s="60" t="str">
        <f>CONCATENATE("Оств."," ",'Poc. strana'!$C$19-3)</f>
        <v>Оств. -3</v>
      </c>
      <c r="T11" s="60" t="s">
        <v>185</v>
      </c>
      <c r="U11" s="60" t="str">
        <f>CONCATENATE("Одоб."," ",'Poc. strana'!$C$19-2)</f>
        <v>Одоб. -2</v>
      </c>
      <c r="V11" s="60" t="str">
        <f>CONCATENATE("Инфл."," ",'Poc. strana'!$C$19-2)</f>
        <v>Инфл. -2</v>
      </c>
      <c r="W11" s="60" t="str">
        <f>CONCATENATE("Оств."," ",'Poc. strana'!$C$19-2)</f>
        <v>Оств. -2</v>
      </c>
      <c r="X11" s="60" t="str">
        <f>CONCATENATE("Инфл."," ",'Poc. strana'!$C$19-2)</f>
        <v>Инфл. -2</v>
      </c>
      <c r="Y11" s="60" t="str">
        <f>CONCATENATE("План."," ",'Poc. strana'!$C$19-1)</f>
        <v>План. -1</v>
      </c>
      <c r="Z11" s="60" t="str">
        <f>CONCATENATE("Инфл."," ",'Poc. strana'!$C$19-1)</f>
        <v>Инфл. -1</v>
      </c>
      <c r="AA11" s="60" t="str">
        <f>CONCATENATE("Оств."," ",'Poc. strana'!$C$19-1)</f>
        <v>Оств. -1</v>
      </c>
      <c r="AB11" s="60" t="str">
        <f>CONCATENATE("Инфл."," ",'Poc. strana'!$C$19-1)</f>
        <v>Инфл. -1</v>
      </c>
      <c r="AC11" s="59">
        <f>+'Poc. strana'!$C$19</f>
        <v>0</v>
      </c>
      <c r="AD11" s="694"/>
      <c r="AE11" s="695"/>
      <c r="AF11" s="695"/>
      <c r="AG11" s="695"/>
      <c r="AH11" s="695"/>
      <c r="AI11" s="696"/>
      <c r="AK11" s="689" t="s">
        <v>5</v>
      </c>
      <c r="AL11" s="686" t="s">
        <v>76</v>
      </c>
      <c r="AM11" s="687" t="s">
        <v>52</v>
      </c>
      <c r="AN11" s="60" t="str">
        <f>CONCATENATE("Оств."," ",'Poc. strana'!$C$19-3)</f>
        <v>Оств. -3</v>
      </c>
      <c r="AO11" s="60" t="s">
        <v>185</v>
      </c>
      <c r="AP11" s="60" t="str">
        <f>CONCATENATE("Одоб."," ",'Poc. strana'!$C$19-2)</f>
        <v>Одоб. -2</v>
      </c>
      <c r="AQ11" s="60" t="str">
        <f>CONCATENATE("Инфл."," ",'Poc. strana'!$C$19-2)</f>
        <v>Инфл. -2</v>
      </c>
      <c r="AR11" s="60" t="str">
        <f>CONCATENATE("Оств."," ",'Poc. strana'!$C$19-2)</f>
        <v>Оств. -2</v>
      </c>
      <c r="AS11" s="60" t="str">
        <f>CONCATENATE("Инфл."," ",'Poc. strana'!$C$19-2)</f>
        <v>Инфл. -2</v>
      </c>
      <c r="AT11" s="60" t="str">
        <f>CONCATENATE("План."," ",'Poc. strana'!$C$19-1)</f>
        <v>План. -1</v>
      </c>
      <c r="AU11" s="60" t="str">
        <f>CONCATENATE("Инфл."," ",'Poc. strana'!$C$19-1)</f>
        <v>Инфл. -1</v>
      </c>
      <c r="AV11" s="60" t="str">
        <f>CONCATENATE("Оств."," ",'Poc. strana'!$C$19-1)</f>
        <v>Оств. -1</v>
      </c>
      <c r="AW11" s="60" t="str">
        <f>CONCATENATE("Инфл."," ",'Poc. strana'!$C$19-1)</f>
        <v>Инфл. -1</v>
      </c>
      <c r="AX11" s="59">
        <f>+'Poc. strana'!$C$19</f>
        <v>0</v>
      </c>
      <c r="AY11" s="694"/>
      <c r="AZ11" s="695"/>
      <c r="BA11" s="695"/>
      <c r="BB11" s="695"/>
      <c r="BC11" s="695"/>
      <c r="BD11" s="696"/>
    </row>
    <row r="12" spans="1:56" s="8" customFormat="1" x14ac:dyDescent="0.2">
      <c r="B12" s="29" t="s">
        <v>26</v>
      </c>
      <c r="C12" s="30">
        <v>511</v>
      </c>
      <c r="D12" s="31" t="s">
        <v>53</v>
      </c>
      <c r="E12" s="506"/>
      <c r="F12"/>
      <c r="G12"/>
      <c r="H12"/>
      <c r="I12"/>
      <c r="P12" s="690"/>
      <c r="Q12" s="686"/>
      <c r="R12" s="688"/>
      <c r="S12" s="52">
        <v>1</v>
      </c>
      <c r="T12" s="61">
        <v>2</v>
      </c>
      <c r="U12" s="52">
        <v>3</v>
      </c>
      <c r="V12" s="61">
        <v>4</v>
      </c>
      <c r="W12" s="52">
        <v>5</v>
      </c>
      <c r="X12" s="61">
        <v>6</v>
      </c>
      <c r="Y12" s="52">
        <v>7</v>
      </c>
      <c r="Z12" s="61">
        <v>8</v>
      </c>
      <c r="AA12" s="52">
        <v>9</v>
      </c>
      <c r="AB12" s="61">
        <v>10</v>
      </c>
      <c r="AC12" s="52">
        <v>11</v>
      </c>
      <c r="AD12" s="52" t="s">
        <v>186</v>
      </c>
      <c r="AE12" s="52" t="s">
        <v>187</v>
      </c>
      <c r="AF12" s="52" t="s">
        <v>188</v>
      </c>
      <c r="AG12" s="52" t="s">
        <v>189</v>
      </c>
      <c r="AH12" s="52" t="s">
        <v>181</v>
      </c>
      <c r="AI12" s="25" t="s">
        <v>190</v>
      </c>
      <c r="AK12" s="690"/>
      <c r="AL12" s="686"/>
      <c r="AM12" s="688"/>
      <c r="AN12" s="52">
        <v>1</v>
      </c>
      <c r="AO12" s="61">
        <v>2</v>
      </c>
      <c r="AP12" s="52">
        <v>3</v>
      </c>
      <c r="AQ12" s="61">
        <v>4</v>
      </c>
      <c r="AR12" s="52">
        <v>5</v>
      </c>
      <c r="AS12" s="61">
        <v>6</v>
      </c>
      <c r="AT12" s="52">
        <v>7</v>
      </c>
      <c r="AU12" s="61">
        <v>8</v>
      </c>
      <c r="AV12" s="52">
        <v>9</v>
      </c>
      <c r="AW12" s="61">
        <v>10</v>
      </c>
      <c r="AX12" s="52">
        <v>11</v>
      </c>
      <c r="AY12" s="52" t="s">
        <v>186</v>
      </c>
      <c r="AZ12" s="52" t="s">
        <v>187</v>
      </c>
      <c r="BA12" s="52" t="s">
        <v>188</v>
      </c>
      <c r="BB12" s="52" t="s">
        <v>189</v>
      </c>
      <c r="BC12" s="52" t="s">
        <v>181</v>
      </c>
      <c r="BD12" s="25" t="s">
        <v>190</v>
      </c>
    </row>
    <row r="13" spans="1:56" s="8" customFormat="1" x14ac:dyDescent="0.2">
      <c r="B13" s="39" t="s">
        <v>27</v>
      </c>
      <c r="C13" s="40">
        <v>512</v>
      </c>
      <c r="D13" s="41" t="s">
        <v>54</v>
      </c>
      <c r="E13" s="507"/>
      <c r="F13"/>
      <c r="G13"/>
      <c r="H13"/>
      <c r="I13"/>
      <c r="P13" s="51"/>
      <c r="Q13" s="52"/>
      <c r="R13" s="52"/>
      <c r="S13" s="52"/>
      <c r="T13" s="61"/>
      <c r="U13" s="61"/>
      <c r="V13" s="61"/>
      <c r="W13" s="61"/>
      <c r="X13" s="61"/>
      <c r="Y13" s="61"/>
      <c r="Z13" s="61"/>
      <c r="AA13" s="61"/>
      <c r="AB13" s="61"/>
      <c r="AC13" s="62"/>
      <c r="AD13" s="52"/>
      <c r="AE13" s="52"/>
      <c r="AF13" s="52"/>
      <c r="AG13" s="52"/>
      <c r="AH13" s="52"/>
      <c r="AI13" s="25"/>
      <c r="AK13" s="51"/>
      <c r="AL13" s="52"/>
      <c r="AM13" s="52"/>
      <c r="AN13" s="52"/>
      <c r="AO13" s="61"/>
      <c r="AP13" s="61"/>
      <c r="AQ13" s="61"/>
      <c r="AR13" s="61"/>
      <c r="AS13" s="61"/>
      <c r="AT13" s="61"/>
      <c r="AU13" s="61"/>
      <c r="AV13" s="61"/>
      <c r="AW13" s="61"/>
      <c r="AX13" s="62"/>
      <c r="AY13" s="52"/>
      <c r="AZ13" s="52"/>
      <c r="BA13" s="52"/>
      <c r="BB13" s="52"/>
      <c r="BC13" s="52"/>
      <c r="BD13" s="25"/>
    </row>
    <row r="14" spans="1:56" ht="12.95" customHeight="1" x14ac:dyDescent="0.2">
      <c r="B14" s="35" t="s">
        <v>28</v>
      </c>
      <c r="C14" s="36">
        <v>513</v>
      </c>
      <c r="D14" s="37" t="s">
        <v>13</v>
      </c>
      <c r="E14" s="34">
        <f>SUM(E15:E17)</f>
        <v>0</v>
      </c>
      <c r="F14"/>
      <c r="G14"/>
      <c r="H14"/>
      <c r="I14"/>
      <c r="P14" s="63" t="s">
        <v>0</v>
      </c>
      <c r="Q14" s="64"/>
      <c r="R14" s="65" t="s">
        <v>12</v>
      </c>
      <c r="S14" s="66">
        <f t="shared" ref="S14:AC14" si="0">+S15+S16+S17</f>
        <v>0</v>
      </c>
      <c r="T14" s="66">
        <f t="shared" si="0"/>
        <v>0</v>
      </c>
      <c r="U14" s="66">
        <f t="shared" si="0"/>
        <v>0</v>
      </c>
      <c r="V14" s="66">
        <f t="shared" si="0"/>
        <v>0</v>
      </c>
      <c r="W14" s="66" t="e">
        <f t="shared" si="0"/>
        <v>#REF!</v>
      </c>
      <c r="X14" s="66" t="e">
        <f t="shared" si="0"/>
        <v>#REF!</v>
      </c>
      <c r="Y14" s="66">
        <f t="shared" si="0"/>
        <v>0</v>
      </c>
      <c r="Z14" s="66">
        <f t="shared" si="0"/>
        <v>0</v>
      </c>
      <c r="AA14" s="66" t="e">
        <f t="shared" si="0"/>
        <v>#REF!</v>
      </c>
      <c r="AB14" s="66" t="e">
        <f t="shared" si="0"/>
        <v>#REF!</v>
      </c>
      <c r="AC14" s="66">
        <f t="shared" si="0"/>
        <v>0</v>
      </c>
      <c r="AD14" s="66">
        <f>+IF(T14=0, ,AC14/T14*100)</f>
        <v>0</v>
      </c>
      <c r="AE14" s="66" t="e">
        <f>+IF(X14=0, ,AC14/X14*100)</f>
        <v>#REF!</v>
      </c>
      <c r="AF14" s="66" t="e">
        <f>+IF(AA14=0, ,AC14/AA14*100)</f>
        <v>#REF!</v>
      </c>
      <c r="AG14" s="66" t="e">
        <f>+IF(AB14=0, ,AC14/AB14*100)</f>
        <v>#REF!</v>
      </c>
      <c r="AH14" s="66">
        <f>+IF(U14=0, ,W14/U14*100)</f>
        <v>0</v>
      </c>
      <c r="AI14" s="68">
        <f>+IF(Y14=0, ,AA14/Y14*100)</f>
        <v>0</v>
      </c>
      <c r="AK14" s="63" t="s">
        <v>0</v>
      </c>
      <c r="AL14" s="64"/>
      <c r="AM14" s="65" t="s">
        <v>12</v>
      </c>
      <c r="AN14" s="66">
        <f t="shared" ref="AN14:AX14" si="1">+AN15+AN16+AN17</f>
        <v>0</v>
      </c>
      <c r="AO14" s="66">
        <f t="shared" si="1"/>
        <v>0</v>
      </c>
      <c r="AP14" s="66">
        <f t="shared" si="1"/>
        <v>0</v>
      </c>
      <c r="AQ14" s="66">
        <f t="shared" si="1"/>
        <v>0</v>
      </c>
      <c r="AR14" s="66" t="e">
        <f t="shared" si="1"/>
        <v>#REF!</v>
      </c>
      <c r="AS14" s="66" t="e">
        <f t="shared" si="1"/>
        <v>#REF!</v>
      </c>
      <c r="AT14" s="66">
        <f t="shared" si="1"/>
        <v>0</v>
      </c>
      <c r="AU14" s="66">
        <f t="shared" si="1"/>
        <v>0</v>
      </c>
      <c r="AV14" s="66" t="e">
        <f t="shared" si="1"/>
        <v>#REF!</v>
      </c>
      <c r="AW14" s="66" t="e">
        <f t="shared" si="1"/>
        <v>#REF!</v>
      </c>
      <c r="AX14" s="67" t="e">
        <f t="shared" si="1"/>
        <v>#REF!</v>
      </c>
      <c r="AY14" s="66">
        <f>+IF(AO14=0, ,AX14/AO14*100)</f>
        <v>0</v>
      </c>
      <c r="AZ14" s="66" t="e">
        <f>+IF(AS14=0, ,AX14/AS14*100)</f>
        <v>#REF!</v>
      </c>
      <c r="BA14" s="66" t="e">
        <f>+IF(AV14=0, ,AX14/AV14*100)</f>
        <v>#REF!</v>
      </c>
      <c r="BB14" s="66" t="e">
        <f>+IF(AW14=0, ,AX14/AW14*100)</f>
        <v>#REF!</v>
      </c>
      <c r="BC14" s="66">
        <f>+IF(AP14=0, ,AR14/AP14*100)</f>
        <v>0</v>
      </c>
      <c r="BD14" s="68">
        <f>+IF(AT14=0, ,AV14/AT14*100)</f>
        <v>0</v>
      </c>
    </row>
    <row r="15" spans="1:56" ht="12.95" customHeight="1" x14ac:dyDescent="0.2">
      <c r="B15" s="383" t="s">
        <v>89</v>
      </c>
      <c r="C15" s="30"/>
      <c r="D15" s="43" t="s">
        <v>90</v>
      </c>
      <c r="E15" s="508"/>
      <c r="F15"/>
      <c r="G15"/>
      <c r="H15"/>
      <c r="I15"/>
      <c r="P15" s="29" t="s">
        <v>26</v>
      </c>
      <c r="Q15" s="30">
        <v>511</v>
      </c>
      <c r="R15" s="31" t="s">
        <v>53</v>
      </c>
      <c r="S15" s="69"/>
      <c r="T15" s="32">
        <f t="shared" ref="T15:T20" si="2">+S15*$V$9*$Z$9*$AC$9</f>
        <v>0</v>
      </c>
      <c r="U15" s="69"/>
      <c r="V15" s="32">
        <f t="shared" ref="V15:V20" si="3">+U15*$Z$9*$AC$9</f>
        <v>0</v>
      </c>
      <c r="W15" s="69" t="e">
        <f>+#REF!</f>
        <v>#REF!</v>
      </c>
      <c r="X15" s="32" t="e">
        <f t="shared" ref="X15:X20" si="4">+W15*$Z$9*$AC$9</f>
        <v>#REF!</v>
      </c>
      <c r="Y15" s="69"/>
      <c r="Z15" s="32">
        <f t="shared" ref="Z15:Z20" si="5">+Y15*$AC$9</f>
        <v>0</v>
      </c>
      <c r="AA15" s="32" t="e">
        <f>+#REF!</f>
        <v>#REF!</v>
      </c>
      <c r="AB15" s="32" t="e">
        <f t="shared" ref="AB15:AB20" si="6">+AA15*$AC$9</f>
        <v>#REF!</v>
      </c>
      <c r="AC15" s="70">
        <f t="shared" ref="AC15:AC20" si="7">+I15</f>
        <v>0</v>
      </c>
      <c r="AD15" s="32">
        <f t="shared" ref="AD15:AD57" si="8">+IF(T15=0, ,AC15/T15*100)</f>
        <v>0</v>
      </c>
      <c r="AE15" s="32" t="e">
        <f t="shared" ref="AE15:AE57" si="9">+IF(X15=0, ,AC15/X15*100)</f>
        <v>#REF!</v>
      </c>
      <c r="AF15" s="32" t="e">
        <f t="shared" ref="AF15:AF57" si="10">+IF(AA15=0, ,AC15/AA15*100)</f>
        <v>#REF!</v>
      </c>
      <c r="AG15" s="32" t="e">
        <f t="shared" ref="AG15:AG57" si="11">+IF(AB15=0, ,AC15/AB15*100)</f>
        <v>#REF!</v>
      </c>
      <c r="AH15" s="32">
        <f t="shared" ref="AH15:AH57" si="12">+IF(U15=0, ,W15/U15*100)</f>
        <v>0</v>
      </c>
      <c r="AI15" s="33">
        <f t="shared" ref="AI15:AI57" si="13">+IF(Y15=0, ,AA15/Y15*100)</f>
        <v>0</v>
      </c>
      <c r="AK15" s="29" t="s">
        <v>26</v>
      </c>
      <c r="AL15" s="30">
        <v>511</v>
      </c>
      <c r="AM15" s="31" t="s">
        <v>53</v>
      </c>
      <c r="AN15" s="69"/>
      <c r="AO15" s="32">
        <f t="shared" ref="AO15:AO20" si="14">+AN15*$AQ$9*$AU$9*$AX$9</f>
        <v>0</v>
      </c>
      <c r="AP15" s="69"/>
      <c r="AQ15" s="32">
        <f t="shared" ref="AQ15:AQ20" si="15">+AP15*$AU$9*$AX$9</f>
        <v>0</v>
      </c>
      <c r="AR15" s="69" t="e">
        <f>#REF!+#REF!</f>
        <v>#REF!</v>
      </c>
      <c r="AS15" s="32" t="e">
        <f t="shared" ref="AS15:AS20" si="16">+AR15*$AU$9*$AX$9</f>
        <v>#REF!</v>
      </c>
      <c r="AT15" s="69"/>
      <c r="AU15" s="32">
        <f t="shared" ref="AU15:AU20" si="17">+AT15*$AX$9</f>
        <v>0</v>
      </c>
      <c r="AV15" s="32" t="e">
        <f>#REF!+#REF!</f>
        <v>#REF!</v>
      </c>
      <c r="AW15" s="32" t="e">
        <f t="shared" ref="AW15:AW20" si="18">+AV15*$AX$9</f>
        <v>#REF!</v>
      </c>
      <c r="AX15" s="70" t="e">
        <f>+#REF!+E15</f>
        <v>#REF!</v>
      </c>
      <c r="AY15" s="32">
        <f t="shared" ref="AY15:AY57" si="19">+IF(AO15=0, ,AX15/AO15*100)</f>
        <v>0</v>
      </c>
      <c r="AZ15" s="32" t="e">
        <f t="shared" ref="AZ15:AZ57" si="20">+IF(AS15=0, ,AX15/AS15*100)</f>
        <v>#REF!</v>
      </c>
      <c r="BA15" s="32" t="e">
        <f t="shared" ref="BA15:BA57" si="21">+IF(AV15=0, ,AX15/AV15*100)</f>
        <v>#REF!</v>
      </c>
      <c r="BB15" s="32" t="e">
        <f t="shared" ref="BB15:BB57" si="22">+IF(AW15=0, ,AX15/AW15*100)</f>
        <v>#REF!</v>
      </c>
      <c r="BC15" s="32">
        <f t="shared" ref="BC15:BC57" si="23">+IF(AP15=0, ,AR15/AP15*100)</f>
        <v>0</v>
      </c>
      <c r="BD15" s="33">
        <f t="shared" ref="BD15:BD57" si="24">+IF(AT15=0, ,AV15/AT15*100)</f>
        <v>0</v>
      </c>
    </row>
    <row r="16" spans="1:56" ht="12.95" customHeight="1" x14ac:dyDescent="0.2">
      <c r="B16" s="384" t="s">
        <v>91</v>
      </c>
      <c r="C16" s="36"/>
      <c r="D16" s="44" t="s">
        <v>108</v>
      </c>
      <c r="E16" s="509"/>
      <c r="F16"/>
      <c r="G16"/>
      <c r="H16"/>
      <c r="I16"/>
      <c r="P16" s="39" t="s">
        <v>27</v>
      </c>
      <c r="Q16" s="40">
        <v>512</v>
      </c>
      <c r="R16" s="41" t="s">
        <v>54</v>
      </c>
      <c r="S16" s="17"/>
      <c r="T16" s="73">
        <f t="shared" si="2"/>
        <v>0</v>
      </c>
      <c r="U16" s="17"/>
      <c r="V16" s="73">
        <f t="shared" si="3"/>
        <v>0</v>
      </c>
      <c r="W16" s="17" t="e">
        <f>+#REF!</f>
        <v>#REF!</v>
      </c>
      <c r="X16" s="73" t="e">
        <f t="shared" si="4"/>
        <v>#REF!</v>
      </c>
      <c r="Y16" s="17"/>
      <c r="Z16" s="73">
        <f t="shared" si="5"/>
        <v>0</v>
      </c>
      <c r="AA16" s="17" t="e">
        <f>+#REF!</f>
        <v>#REF!</v>
      </c>
      <c r="AB16" s="73" t="e">
        <f t="shared" si="6"/>
        <v>#REF!</v>
      </c>
      <c r="AC16" s="17">
        <f t="shared" si="7"/>
        <v>0</v>
      </c>
      <c r="AD16" s="72">
        <f t="shared" si="8"/>
        <v>0</v>
      </c>
      <c r="AE16" s="72" t="e">
        <f t="shared" si="9"/>
        <v>#REF!</v>
      </c>
      <c r="AF16" s="72" t="e">
        <f t="shared" si="10"/>
        <v>#REF!</v>
      </c>
      <c r="AG16" s="72" t="e">
        <f t="shared" si="11"/>
        <v>#REF!</v>
      </c>
      <c r="AH16" s="72">
        <f t="shared" si="12"/>
        <v>0</v>
      </c>
      <c r="AI16" s="42">
        <f t="shared" si="13"/>
        <v>0</v>
      </c>
      <c r="AK16" s="39" t="s">
        <v>27</v>
      </c>
      <c r="AL16" s="40">
        <v>512</v>
      </c>
      <c r="AM16" s="41" t="s">
        <v>54</v>
      </c>
      <c r="AN16" s="17"/>
      <c r="AO16" s="73">
        <f t="shared" si="14"/>
        <v>0</v>
      </c>
      <c r="AP16" s="17"/>
      <c r="AQ16" s="73">
        <f t="shared" si="15"/>
        <v>0</v>
      </c>
      <c r="AR16" s="17" t="e">
        <f>#REF!+#REF!</f>
        <v>#REF!</v>
      </c>
      <c r="AS16" s="73" t="e">
        <f t="shared" si="16"/>
        <v>#REF!</v>
      </c>
      <c r="AT16" s="17"/>
      <c r="AU16" s="73">
        <f t="shared" si="17"/>
        <v>0</v>
      </c>
      <c r="AV16" s="17" t="e">
        <f>#REF!+#REF!</f>
        <v>#REF!</v>
      </c>
      <c r="AW16" s="73" t="e">
        <f t="shared" si="18"/>
        <v>#REF!</v>
      </c>
      <c r="AX16" s="17" t="e">
        <f>+#REF!+E16</f>
        <v>#REF!</v>
      </c>
      <c r="AY16" s="72">
        <f t="shared" si="19"/>
        <v>0</v>
      </c>
      <c r="AZ16" s="72" t="e">
        <f t="shared" si="20"/>
        <v>#REF!</v>
      </c>
      <c r="BA16" s="72" t="e">
        <f t="shared" si="21"/>
        <v>#REF!</v>
      </c>
      <c r="BB16" s="72" t="e">
        <f t="shared" si="22"/>
        <v>#REF!</v>
      </c>
      <c r="BC16" s="72">
        <f t="shared" si="23"/>
        <v>0</v>
      </c>
      <c r="BD16" s="42">
        <f t="shared" si="24"/>
        <v>0</v>
      </c>
    </row>
    <row r="17" spans="2:56" ht="12.95" customHeight="1" x14ac:dyDescent="0.2">
      <c r="B17" s="384" t="s">
        <v>92</v>
      </c>
      <c r="C17" s="36"/>
      <c r="D17" s="382" t="s">
        <v>93</v>
      </c>
      <c r="E17" s="507"/>
      <c r="F17"/>
      <c r="G17"/>
      <c r="H17"/>
      <c r="I17"/>
      <c r="J17"/>
      <c r="K17"/>
      <c r="P17" s="35" t="s">
        <v>28</v>
      </c>
      <c r="Q17" s="36">
        <v>513</v>
      </c>
      <c r="R17" s="37" t="s">
        <v>13</v>
      </c>
      <c r="S17" s="38"/>
      <c r="T17" s="38">
        <f t="shared" si="2"/>
        <v>0</v>
      </c>
      <c r="U17" s="38"/>
      <c r="V17" s="38">
        <f t="shared" si="3"/>
        <v>0</v>
      </c>
      <c r="W17" s="38" t="e">
        <f>+#REF!</f>
        <v>#REF!</v>
      </c>
      <c r="X17" s="38" t="e">
        <f t="shared" si="4"/>
        <v>#REF!</v>
      </c>
      <c r="Y17" s="38"/>
      <c r="Z17" s="38">
        <f t="shared" si="5"/>
        <v>0</v>
      </c>
      <c r="AA17" s="38" t="e">
        <f>+#REF!</f>
        <v>#REF!</v>
      </c>
      <c r="AB17" s="38" t="e">
        <f t="shared" si="6"/>
        <v>#REF!</v>
      </c>
      <c r="AC17" s="38">
        <f t="shared" si="7"/>
        <v>0</v>
      </c>
      <c r="AD17" s="38">
        <f t="shared" si="8"/>
        <v>0</v>
      </c>
      <c r="AE17" s="38" t="e">
        <f t="shared" si="9"/>
        <v>#REF!</v>
      </c>
      <c r="AF17" s="38" t="e">
        <f t="shared" si="10"/>
        <v>#REF!</v>
      </c>
      <c r="AG17" s="38" t="e">
        <f t="shared" si="11"/>
        <v>#REF!</v>
      </c>
      <c r="AH17" s="38">
        <f t="shared" si="12"/>
        <v>0</v>
      </c>
      <c r="AI17" s="34">
        <f t="shared" si="13"/>
        <v>0</v>
      </c>
      <c r="AK17" s="35" t="s">
        <v>28</v>
      </c>
      <c r="AL17" s="36">
        <v>513</v>
      </c>
      <c r="AM17" s="37" t="s">
        <v>13</v>
      </c>
      <c r="AN17" s="38"/>
      <c r="AO17" s="38">
        <f t="shared" si="14"/>
        <v>0</v>
      </c>
      <c r="AP17" s="38"/>
      <c r="AQ17" s="38">
        <f t="shared" si="15"/>
        <v>0</v>
      </c>
      <c r="AR17" s="38" t="e">
        <f>#REF!+#REF!</f>
        <v>#REF!</v>
      </c>
      <c r="AS17" s="38" t="e">
        <f t="shared" si="16"/>
        <v>#REF!</v>
      </c>
      <c r="AT17" s="38"/>
      <c r="AU17" s="38">
        <f t="shared" si="17"/>
        <v>0</v>
      </c>
      <c r="AV17" s="38" t="e">
        <f>#REF!+#REF!</f>
        <v>#REF!</v>
      </c>
      <c r="AW17" s="38" t="e">
        <f t="shared" si="18"/>
        <v>#REF!</v>
      </c>
      <c r="AX17" s="38" t="e">
        <f>+#REF!+E17</f>
        <v>#REF!</v>
      </c>
      <c r="AY17" s="38">
        <f t="shared" si="19"/>
        <v>0</v>
      </c>
      <c r="AZ17" s="38" t="e">
        <f t="shared" si="20"/>
        <v>#REF!</v>
      </c>
      <c r="BA17" s="38" t="e">
        <f t="shared" si="21"/>
        <v>#REF!</v>
      </c>
      <c r="BB17" s="38" t="e">
        <f t="shared" si="22"/>
        <v>#REF!</v>
      </c>
      <c r="BC17" s="38">
        <f t="shared" si="23"/>
        <v>0</v>
      </c>
      <c r="BD17" s="34">
        <f t="shared" si="24"/>
        <v>0</v>
      </c>
    </row>
    <row r="18" spans="2:56" ht="12.95" customHeight="1" x14ac:dyDescent="0.2">
      <c r="B18" s="35" t="s">
        <v>294</v>
      </c>
      <c r="C18" s="36">
        <v>514</v>
      </c>
      <c r="D18" s="382" t="s">
        <v>413</v>
      </c>
      <c r="E18" s="509"/>
      <c r="F18"/>
      <c r="G18"/>
      <c r="H18"/>
      <c r="I18"/>
      <c r="J18"/>
      <c r="K18"/>
      <c r="P18" s="29" t="s">
        <v>89</v>
      </c>
      <c r="Q18" s="30"/>
      <c r="R18" s="43" t="s">
        <v>90</v>
      </c>
      <c r="S18" s="18"/>
      <c r="T18" s="74">
        <f t="shared" si="2"/>
        <v>0</v>
      </c>
      <c r="U18" s="18"/>
      <c r="V18" s="74">
        <f t="shared" si="3"/>
        <v>0</v>
      </c>
      <c r="W18" s="18" t="e">
        <f>+#REF!</f>
        <v>#REF!</v>
      </c>
      <c r="X18" s="74" t="e">
        <f t="shared" si="4"/>
        <v>#REF!</v>
      </c>
      <c r="Y18" s="18"/>
      <c r="Z18" s="74">
        <f t="shared" si="5"/>
        <v>0</v>
      </c>
      <c r="AA18" s="18" t="e">
        <f>+#REF!</f>
        <v>#REF!</v>
      </c>
      <c r="AB18" s="74" t="e">
        <f t="shared" si="6"/>
        <v>#REF!</v>
      </c>
      <c r="AC18" s="18">
        <f t="shared" si="7"/>
        <v>0</v>
      </c>
      <c r="AD18" s="32">
        <f t="shared" si="8"/>
        <v>0</v>
      </c>
      <c r="AE18" s="32" t="e">
        <f t="shared" si="9"/>
        <v>#REF!</v>
      </c>
      <c r="AF18" s="32" t="e">
        <f t="shared" si="10"/>
        <v>#REF!</v>
      </c>
      <c r="AG18" s="32" t="e">
        <f t="shared" si="11"/>
        <v>#REF!</v>
      </c>
      <c r="AH18" s="32">
        <f t="shared" si="12"/>
        <v>0</v>
      </c>
      <c r="AI18" s="33">
        <f t="shared" si="13"/>
        <v>0</v>
      </c>
      <c r="AK18" s="29" t="s">
        <v>89</v>
      </c>
      <c r="AL18" s="30"/>
      <c r="AM18" s="43" t="s">
        <v>90</v>
      </c>
      <c r="AN18" s="18"/>
      <c r="AO18" s="74">
        <f t="shared" si="14"/>
        <v>0</v>
      </c>
      <c r="AP18" s="18"/>
      <c r="AQ18" s="74">
        <f t="shared" si="15"/>
        <v>0</v>
      </c>
      <c r="AR18" s="18" t="e">
        <f>#REF!+#REF!</f>
        <v>#REF!</v>
      </c>
      <c r="AS18" s="74" t="e">
        <f t="shared" si="16"/>
        <v>#REF!</v>
      </c>
      <c r="AT18" s="18"/>
      <c r="AU18" s="74">
        <f t="shared" si="17"/>
        <v>0</v>
      </c>
      <c r="AV18" s="18" t="e">
        <f>#REF!+#REF!</f>
        <v>#REF!</v>
      </c>
      <c r="AW18" s="74" t="e">
        <f t="shared" si="18"/>
        <v>#REF!</v>
      </c>
      <c r="AX18" s="18" t="e">
        <f>+#REF!+E18</f>
        <v>#REF!</v>
      </c>
      <c r="AY18" s="32">
        <f t="shared" si="19"/>
        <v>0</v>
      </c>
      <c r="AZ18" s="32" t="e">
        <f t="shared" si="20"/>
        <v>#REF!</v>
      </c>
      <c r="BA18" s="32" t="e">
        <f t="shared" si="21"/>
        <v>#REF!</v>
      </c>
      <c r="BB18" s="32" t="e">
        <f t="shared" si="22"/>
        <v>#REF!</v>
      </c>
      <c r="BC18" s="32">
        <f t="shared" si="23"/>
        <v>0</v>
      </c>
      <c r="BD18" s="33">
        <f t="shared" si="24"/>
        <v>0</v>
      </c>
    </row>
    <row r="19" spans="2:56" ht="12.95" customHeight="1" x14ac:dyDescent="0.2">
      <c r="B19" s="375" t="s">
        <v>371</v>
      </c>
      <c r="C19" s="376">
        <v>515</v>
      </c>
      <c r="D19" s="377" t="s">
        <v>414</v>
      </c>
      <c r="E19" s="510"/>
      <c r="F19"/>
      <c r="G19"/>
      <c r="H19"/>
      <c r="I19"/>
      <c r="J19"/>
      <c r="K19"/>
      <c r="P19" s="35" t="s">
        <v>91</v>
      </c>
      <c r="Q19" s="36"/>
      <c r="R19" s="44" t="s">
        <v>108</v>
      </c>
      <c r="S19" s="38"/>
      <c r="T19" s="38">
        <f t="shared" si="2"/>
        <v>0</v>
      </c>
      <c r="U19" s="38"/>
      <c r="V19" s="38">
        <f t="shared" si="3"/>
        <v>0</v>
      </c>
      <c r="W19" s="38" t="e">
        <f>+#REF!</f>
        <v>#REF!</v>
      </c>
      <c r="X19" s="38" t="e">
        <f t="shared" si="4"/>
        <v>#REF!</v>
      </c>
      <c r="Y19" s="38"/>
      <c r="Z19" s="38">
        <f t="shared" si="5"/>
        <v>0</v>
      </c>
      <c r="AA19" s="38" t="e">
        <f>+#REF!</f>
        <v>#REF!</v>
      </c>
      <c r="AB19" s="38" t="e">
        <f t="shared" si="6"/>
        <v>#REF!</v>
      </c>
      <c r="AC19" s="38">
        <f t="shared" si="7"/>
        <v>0</v>
      </c>
      <c r="AD19" s="38">
        <f t="shared" si="8"/>
        <v>0</v>
      </c>
      <c r="AE19" s="38" t="e">
        <f t="shared" si="9"/>
        <v>#REF!</v>
      </c>
      <c r="AF19" s="38" t="e">
        <f t="shared" si="10"/>
        <v>#REF!</v>
      </c>
      <c r="AG19" s="38" t="e">
        <f t="shared" si="11"/>
        <v>#REF!</v>
      </c>
      <c r="AH19" s="38">
        <f t="shared" si="12"/>
        <v>0</v>
      </c>
      <c r="AI19" s="34">
        <f t="shared" si="13"/>
        <v>0</v>
      </c>
      <c r="AK19" s="35" t="s">
        <v>91</v>
      </c>
      <c r="AL19" s="36"/>
      <c r="AM19" s="44" t="s">
        <v>108</v>
      </c>
      <c r="AN19" s="38"/>
      <c r="AO19" s="38">
        <f t="shared" si="14"/>
        <v>0</v>
      </c>
      <c r="AP19" s="38"/>
      <c r="AQ19" s="38">
        <f t="shared" si="15"/>
        <v>0</v>
      </c>
      <c r="AR19" s="38" t="e">
        <f>#REF!+#REF!</f>
        <v>#REF!</v>
      </c>
      <c r="AS19" s="38" t="e">
        <f t="shared" si="16"/>
        <v>#REF!</v>
      </c>
      <c r="AT19" s="38"/>
      <c r="AU19" s="38">
        <f t="shared" si="17"/>
        <v>0</v>
      </c>
      <c r="AV19" s="38" t="e">
        <f>#REF!+#REF!</f>
        <v>#REF!</v>
      </c>
      <c r="AW19" s="38" t="e">
        <f t="shared" si="18"/>
        <v>#REF!</v>
      </c>
      <c r="AX19" s="38" t="e">
        <f>+#REF!+E19</f>
        <v>#REF!</v>
      </c>
      <c r="AY19" s="38">
        <f t="shared" si="19"/>
        <v>0</v>
      </c>
      <c r="AZ19" s="38" t="e">
        <f t="shared" si="20"/>
        <v>#REF!</v>
      </c>
      <c r="BA19" s="38" t="e">
        <f t="shared" si="21"/>
        <v>#REF!</v>
      </c>
      <c r="BB19" s="38" t="e">
        <f t="shared" si="22"/>
        <v>#REF!</v>
      </c>
      <c r="BC19" s="38">
        <f t="shared" si="23"/>
        <v>0</v>
      </c>
      <c r="BD19" s="34">
        <f t="shared" si="24"/>
        <v>0</v>
      </c>
    </row>
    <row r="20" spans="2:56" ht="12.95" customHeight="1" x14ac:dyDescent="0.2">
      <c r="B20" s="26" t="s">
        <v>1</v>
      </c>
      <c r="C20" s="27">
        <v>52</v>
      </c>
      <c r="D20" s="48" t="s">
        <v>14</v>
      </c>
      <c r="E20" s="24">
        <f>SUM(E21:E28)</f>
        <v>0</v>
      </c>
      <c r="F20"/>
      <c r="G20"/>
      <c r="H20"/>
      <c r="I20"/>
      <c r="J20"/>
      <c r="K20"/>
      <c r="P20" s="77" t="s">
        <v>109</v>
      </c>
      <c r="Q20" s="46"/>
      <c r="R20" s="78" t="s">
        <v>93</v>
      </c>
      <c r="S20" s="19"/>
      <c r="T20" s="76">
        <f t="shared" si="2"/>
        <v>0</v>
      </c>
      <c r="U20" s="19"/>
      <c r="V20" s="76">
        <f t="shared" si="3"/>
        <v>0</v>
      </c>
      <c r="W20" s="19" t="e">
        <f>+#REF!</f>
        <v>#REF!</v>
      </c>
      <c r="X20" s="76" t="e">
        <f t="shared" si="4"/>
        <v>#REF!</v>
      </c>
      <c r="Y20" s="19"/>
      <c r="Z20" s="76">
        <f t="shared" si="5"/>
        <v>0</v>
      </c>
      <c r="AA20" s="19" t="e">
        <f>+#REF!</f>
        <v>#REF!</v>
      </c>
      <c r="AB20" s="76" t="e">
        <f t="shared" si="6"/>
        <v>#REF!</v>
      </c>
      <c r="AC20" s="19">
        <f t="shared" si="7"/>
        <v>0</v>
      </c>
      <c r="AD20" s="75">
        <f t="shared" si="8"/>
        <v>0</v>
      </c>
      <c r="AE20" s="75" t="e">
        <f t="shared" si="9"/>
        <v>#REF!</v>
      </c>
      <c r="AF20" s="75" t="e">
        <f t="shared" si="10"/>
        <v>#REF!</v>
      </c>
      <c r="AG20" s="75" t="e">
        <f t="shared" si="11"/>
        <v>#REF!</v>
      </c>
      <c r="AH20" s="75">
        <f t="shared" si="12"/>
        <v>0</v>
      </c>
      <c r="AI20" s="47">
        <f t="shared" si="13"/>
        <v>0</v>
      </c>
      <c r="AK20" s="77" t="s">
        <v>109</v>
      </c>
      <c r="AL20" s="46"/>
      <c r="AM20" s="78" t="s">
        <v>93</v>
      </c>
      <c r="AN20" s="19"/>
      <c r="AO20" s="76">
        <f t="shared" si="14"/>
        <v>0</v>
      </c>
      <c r="AP20" s="19"/>
      <c r="AQ20" s="76">
        <f t="shared" si="15"/>
        <v>0</v>
      </c>
      <c r="AR20" s="19" t="e">
        <f>#REF!+#REF!</f>
        <v>#REF!</v>
      </c>
      <c r="AS20" s="76" t="e">
        <f t="shared" si="16"/>
        <v>#REF!</v>
      </c>
      <c r="AT20" s="19"/>
      <c r="AU20" s="76">
        <f t="shared" si="17"/>
        <v>0</v>
      </c>
      <c r="AV20" s="19" t="e">
        <f>#REF!+#REF!</f>
        <v>#REF!</v>
      </c>
      <c r="AW20" s="76" t="e">
        <f t="shared" si="18"/>
        <v>#REF!</v>
      </c>
      <c r="AX20" s="19" t="e">
        <f>+#REF!+E20</f>
        <v>#REF!</v>
      </c>
      <c r="AY20" s="75">
        <f t="shared" si="19"/>
        <v>0</v>
      </c>
      <c r="AZ20" s="75" t="e">
        <f t="shared" si="20"/>
        <v>#REF!</v>
      </c>
      <c r="BA20" s="75" t="e">
        <f t="shared" si="21"/>
        <v>#REF!</v>
      </c>
      <c r="BB20" s="75" t="e">
        <f t="shared" si="22"/>
        <v>#REF!</v>
      </c>
      <c r="BC20" s="75">
        <f t="shared" si="23"/>
        <v>0</v>
      </c>
      <c r="BD20" s="47">
        <f t="shared" si="24"/>
        <v>0</v>
      </c>
    </row>
    <row r="21" spans="2:56" ht="12.95" customHeight="1" x14ac:dyDescent="0.2">
      <c r="B21" s="29" t="s">
        <v>29</v>
      </c>
      <c r="C21" s="30">
        <v>520</v>
      </c>
      <c r="D21" s="31" t="s">
        <v>55</v>
      </c>
      <c r="E21" s="508"/>
      <c r="F21"/>
      <c r="G21"/>
      <c r="H21"/>
      <c r="I21"/>
      <c r="J21"/>
      <c r="K21"/>
      <c r="P21" s="375"/>
      <c r="Q21" s="376"/>
      <c r="R21" s="377"/>
      <c r="S21" s="378"/>
      <c r="T21" s="380"/>
      <c r="U21" s="378"/>
      <c r="V21" s="380"/>
      <c r="W21" s="378"/>
      <c r="X21" s="380"/>
      <c r="Y21" s="378"/>
      <c r="Z21" s="380"/>
      <c r="AA21" s="378"/>
      <c r="AB21" s="380"/>
      <c r="AC21" s="378"/>
      <c r="AD21" s="379"/>
      <c r="AE21" s="379"/>
      <c r="AF21" s="379"/>
      <c r="AG21" s="379"/>
      <c r="AH21" s="379"/>
      <c r="AI21" s="381"/>
      <c r="AK21" s="375"/>
      <c r="AL21" s="376"/>
      <c r="AM21" s="377"/>
      <c r="AN21" s="378"/>
      <c r="AO21" s="380"/>
      <c r="AP21" s="378"/>
      <c r="AQ21" s="380"/>
      <c r="AR21" s="378"/>
      <c r="AS21" s="380"/>
      <c r="AT21" s="378"/>
      <c r="AU21" s="380"/>
      <c r="AV21" s="378"/>
      <c r="AW21" s="380"/>
      <c r="AX21" s="378"/>
      <c r="AY21" s="379"/>
      <c r="AZ21" s="379"/>
      <c r="BA21" s="379"/>
      <c r="BB21" s="379"/>
      <c r="BC21" s="379"/>
      <c r="BD21" s="381"/>
    </row>
    <row r="22" spans="2:56" ht="12.95" customHeight="1" x14ac:dyDescent="0.2">
      <c r="B22" s="35" t="s">
        <v>30</v>
      </c>
      <c r="C22" s="36">
        <v>521</v>
      </c>
      <c r="D22" s="37" t="s">
        <v>56</v>
      </c>
      <c r="E22" s="509"/>
      <c r="F22"/>
      <c r="G22"/>
      <c r="H22"/>
      <c r="I22"/>
      <c r="J22"/>
      <c r="K22"/>
      <c r="P22" s="375"/>
      <c r="Q22" s="376"/>
      <c r="R22" s="377"/>
      <c r="S22" s="378"/>
      <c r="T22" s="380"/>
      <c r="U22" s="378"/>
      <c r="V22" s="380"/>
      <c r="W22" s="378"/>
      <c r="X22" s="380"/>
      <c r="Y22" s="378"/>
      <c r="Z22" s="380"/>
      <c r="AA22" s="378"/>
      <c r="AB22" s="380"/>
      <c r="AC22" s="378"/>
      <c r="AD22" s="379"/>
      <c r="AE22" s="379"/>
      <c r="AF22" s="379"/>
      <c r="AG22" s="379"/>
      <c r="AH22" s="379"/>
      <c r="AI22" s="381"/>
      <c r="AK22" s="375"/>
      <c r="AL22" s="376"/>
      <c r="AM22" s="377"/>
      <c r="AN22" s="378"/>
      <c r="AO22" s="380"/>
      <c r="AP22" s="378"/>
      <c r="AQ22" s="380"/>
      <c r="AR22" s="378"/>
      <c r="AS22" s="380"/>
      <c r="AT22" s="378"/>
      <c r="AU22" s="380"/>
      <c r="AV22" s="378"/>
      <c r="AW22" s="380"/>
      <c r="AX22" s="378"/>
      <c r="AY22" s="379"/>
      <c r="AZ22" s="379"/>
      <c r="BA22" s="379"/>
      <c r="BB22" s="379"/>
      <c r="BC22" s="379"/>
      <c r="BD22" s="381"/>
    </row>
    <row r="23" spans="2:56" ht="12.95" customHeight="1" x14ac:dyDescent="0.2">
      <c r="B23" s="35" t="s">
        <v>31</v>
      </c>
      <c r="C23" s="36">
        <v>522</v>
      </c>
      <c r="D23" s="37" t="s">
        <v>57</v>
      </c>
      <c r="E23" s="509"/>
      <c r="F23"/>
      <c r="G23"/>
      <c r="H23"/>
      <c r="I23"/>
      <c r="P23" s="63" t="s">
        <v>1</v>
      </c>
      <c r="Q23" s="64"/>
      <c r="R23" s="79" t="s">
        <v>14</v>
      </c>
      <c r="S23" s="66">
        <f>SUM(S24:S31)</f>
        <v>0</v>
      </c>
      <c r="T23" s="66">
        <f t="shared" ref="T23:AC23" si="25">SUM(T24:T31)</f>
        <v>0</v>
      </c>
      <c r="U23" s="66">
        <f t="shared" si="25"/>
        <v>0</v>
      </c>
      <c r="V23" s="66">
        <f t="shared" si="25"/>
        <v>0</v>
      </c>
      <c r="W23" s="66" t="e">
        <f t="shared" si="25"/>
        <v>#REF!</v>
      </c>
      <c r="X23" s="66" t="e">
        <f t="shared" si="25"/>
        <v>#REF!</v>
      </c>
      <c r="Y23" s="66">
        <f t="shared" si="25"/>
        <v>0</v>
      </c>
      <c r="Z23" s="66">
        <f t="shared" si="25"/>
        <v>0</v>
      </c>
      <c r="AA23" s="66" t="e">
        <f t="shared" si="25"/>
        <v>#REF!</v>
      </c>
      <c r="AB23" s="66" t="e">
        <f t="shared" si="25"/>
        <v>#REF!</v>
      </c>
      <c r="AC23" s="66">
        <f t="shared" si="25"/>
        <v>0</v>
      </c>
      <c r="AD23" s="66">
        <f t="shared" si="8"/>
        <v>0</v>
      </c>
      <c r="AE23" s="66" t="e">
        <f t="shared" si="9"/>
        <v>#REF!</v>
      </c>
      <c r="AF23" s="66" t="e">
        <f t="shared" si="10"/>
        <v>#REF!</v>
      </c>
      <c r="AG23" s="66" t="e">
        <f t="shared" si="11"/>
        <v>#REF!</v>
      </c>
      <c r="AH23" s="66">
        <f t="shared" si="12"/>
        <v>0</v>
      </c>
      <c r="AI23" s="68">
        <f t="shared" si="13"/>
        <v>0</v>
      </c>
      <c r="AK23" s="63" t="s">
        <v>1</v>
      </c>
      <c r="AL23" s="64"/>
      <c r="AM23" s="79" t="s">
        <v>14</v>
      </c>
      <c r="AN23" s="66">
        <f t="shared" ref="AN23:AX23" si="26">SUM(AN24:AN31)</f>
        <v>0</v>
      </c>
      <c r="AO23" s="66">
        <f t="shared" si="26"/>
        <v>0</v>
      </c>
      <c r="AP23" s="66">
        <f t="shared" si="26"/>
        <v>0</v>
      </c>
      <c r="AQ23" s="66">
        <f t="shared" si="26"/>
        <v>0</v>
      </c>
      <c r="AR23" s="23" t="e">
        <f t="shared" si="26"/>
        <v>#REF!</v>
      </c>
      <c r="AS23" s="66" t="e">
        <f t="shared" si="26"/>
        <v>#REF!</v>
      </c>
      <c r="AT23" s="66">
        <f t="shared" si="26"/>
        <v>0</v>
      </c>
      <c r="AU23" s="66">
        <f t="shared" si="26"/>
        <v>0</v>
      </c>
      <c r="AV23" s="23" t="e">
        <f t="shared" si="26"/>
        <v>#REF!</v>
      </c>
      <c r="AW23" s="66" t="e">
        <f t="shared" si="26"/>
        <v>#REF!</v>
      </c>
      <c r="AX23" s="23" t="e">
        <f t="shared" si="26"/>
        <v>#REF!</v>
      </c>
      <c r="AY23" s="66">
        <f t="shared" si="19"/>
        <v>0</v>
      </c>
      <c r="AZ23" s="66" t="e">
        <f t="shared" si="20"/>
        <v>#REF!</v>
      </c>
      <c r="BA23" s="66" t="e">
        <f t="shared" si="21"/>
        <v>#REF!</v>
      </c>
      <c r="BB23" s="66" t="e">
        <f t="shared" si="22"/>
        <v>#REF!</v>
      </c>
      <c r="BC23" s="66">
        <f t="shared" si="23"/>
        <v>0</v>
      </c>
      <c r="BD23" s="68">
        <f t="shared" si="24"/>
        <v>0</v>
      </c>
    </row>
    <row r="24" spans="2:56" ht="12.95" customHeight="1" x14ac:dyDescent="0.2">
      <c r="B24" s="35" t="s">
        <v>40</v>
      </c>
      <c r="C24" s="36">
        <v>523</v>
      </c>
      <c r="D24" s="37" t="s">
        <v>58</v>
      </c>
      <c r="E24" s="509"/>
      <c r="F24"/>
      <c r="G24"/>
      <c r="H24"/>
      <c r="I24"/>
      <c r="P24" s="29" t="s">
        <v>29</v>
      </c>
      <c r="Q24" s="30">
        <v>520</v>
      </c>
      <c r="R24" s="31" t="s">
        <v>55</v>
      </c>
      <c r="S24" s="18"/>
      <c r="T24" s="74">
        <f t="shared" ref="T24:T41" si="27">+S24*$V$9*$Z$9*$AC$9</f>
        <v>0</v>
      </c>
      <c r="U24" s="18"/>
      <c r="V24" s="74">
        <f t="shared" ref="V24:V41" si="28">+U24*$Z$9*$AC$9</f>
        <v>0</v>
      </c>
      <c r="W24" s="18" t="e">
        <f>+#REF!</f>
        <v>#REF!</v>
      </c>
      <c r="X24" s="74" t="e">
        <f t="shared" ref="X24:X41" si="29">+W24*$Z$9*$AC$9</f>
        <v>#REF!</v>
      </c>
      <c r="Y24" s="18"/>
      <c r="Z24" s="74">
        <f t="shared" ref="Z24:Z41" si="30">+Y24*$AC$9</f>
        <v>0</v>
      </c>
      <c r="AA24" s="18" t="e">
        <f>+#REF!</f>
        <v>#REF!</v>
      </c>
      <c r="AB24" s="74" t="e">
        <f t="shared" ref="AB24:AB41" si="31">+AA24*$AC$9</f>
        <v>#REF!</v>
      </c>
      <c r="AC24" s="18">
        <f t="shared" ref="AC24:AC41" si="32">+I24</f>
        <v>0</v>
      </c>
      <c r="AD24" s="32">
        <f t="shared" si="8"/>
        <v>0</v>
      </c>
      <c r="AE24" s="32" t="e">
        <f t="shared" si="9"/>
        <v>#REF!</v>
      </c>
      <c r="AF24" s="32" t="e">
        <f t="shared" si="10"/>
        <v>#REF!</v>
      </c>
      <c r="AG24" s="32" t="e">
        <f t="shared" si="11"/>
        <v>#REF!</v>
      </c>
      <c r="AH24" s="32">
        <f t="shared" si="12"/>
        <v>0</v>
      </c>
      <c r="AI24" s="33">
        <f t="shared" si="13"/>
        <v>0</v>
      </c>
      <c r="AK24" s="29" t="s">
        <v>29</v>
      </c>
      <c r="AL24" s="30">
        <v>520</v>
      </c>
      <c r="AM24" s="31" t="s">
        <v>55</v>
      </c>
      <c r="AN24" s="18"/>
      <c r="AO24" s="74">
        <f t="shared" ref="AO24:AO41" si="33">+AN24*$AQ$9*$AU$9*$AX$9</f>
        <v>0</v>
      </c>
      <c r="AP24" s="18"/>
      <c r="AQ24" s="74">
        <f t="shared" ref="AQ24:AQ41" si="34">+AP24*$AU$9*$AX$9</f>
        <v>0</v>
      </c>
      <c r="AR24" s="18" t="e">
        <f>#REF!+#REF!</f>
        <v>#REF!</v>
      </c>
      <c r="AS24" s="74" t="e">
        <f t="shared" ref="AS24:AS41" si="35">+AR24*$AU$9*$AX$9</f>
        <v>#REF!</v>
      </c>
      <c r="AT24" s="18"/>
      <c r="AU24" s="74">
        <f t="shared" ref="AU24:AU41" si="36">+AT24*$AX$9</f>
        <v>0</v>
      </c>
      <c r="AV24" s="18" t="e">
        <f>#REF!+#REF!</f>
        <v>#REF!</v>
      </c>
      <c r="AW24" s="74" t="e">
        <f t="shared" ref="AW24:AW41" si="37">+AV24*$AX$9</f>
        <v>#REF!</v>
      </c>
      <c r="AX24" s="18" t="e">
        <f>+#REF!+E24</f>
        <v>#REF!</v>
      </c>
      <c r="AY24" s="32">
        <f t="shared" si="19"/>
        <v>0</v>
      </c>
      <c r="AZ24" s="32" t="e">
        <f t="shared" si="20"/>
        <v>#REF!</v>
      </c>
      <c r="BA24" s="32" t="e">
        <f t="shared" si="21"/>
        <v>#REF!</v>
      </c>
      <c r="BB24" s="32" t="e">
        <f t="shared" si="22"/>
        <v>#REF!</v>
      </c>
      <c r="BC24" s="32">
        <f t="shared" si="23"/>
        <v>0</v>
      </c>
      <c r="BD24" s="33">
        <f t="shared" si="24"/>
        <v>0</v>
      </c>
    </row>
    <row r="25" spans="2:56" ht="12.95" customHeight="1" x14ac:dyDescent="0.2">
      <c r="B25" s="35" t="s">
        <v>41</v>
      </c>
      <c r="C25" s="36">
        <v>524</v>
      </c>
      <c r="D25" s="37" t="s">
        <v>59</v>
      </c>
      <c r="E25" s="509"/>
      <c r="F25"/>
      <c r="G25"/>
      <c r="H25"/>
      <c r="I25"/>
      <c r="P25" s="35" t="s">
        <v>30</v>
      </c>
      <c r="Q25" s="36">
        <v>521</v>
      </c>
      <c r="R25" s="37" t="s">
        <v>56</v>
      </c>
      <c r="S25" s="16"/>
      <c r="T25" s="71">
        <f t="shared" si="27"/>
        <v>0</v>
      </c>
      <c r="U25" s="16"/>
      <c r="V25" s="71">
        <f t="shared" si="28"/>
        <v>0</v>
      </c>
      <c r="W25" s="16" t="e">
        <f>+#REF!</f>
        <v>#REF!</v>
      </c>
      <c r="X25" s="71" t="e">
        <f t="shared" si="29"/>
        <v>#REF!</v>
      </c>
      <c r="Y25" s="16"/>
      <c r="Z25" s="71">
        <f t="shared" si="30"/>
        <v>0</v>
      </c>
      <c r="AA25" s="16" t="e">
        <f>+#REF!</f>
        <v>#REF!</v>
      </c>
      <c r="AB25" s="71" t="e">
        <f t="shared" si="31"/>
        <v>#REF!</v>
      </c>
      <c r="AC25" s="16">
        <f t="shared" si="32"/>
        <v>0</v>
      </c>
      <c r="AD25" s="38">
        <f t="shared" si="8"/>
        <v>0</v>
      </c>
      <c r="AE25" s="38" t="e">
        <f t="shared" si="9"/>
        <v>#REF!</v>
      </c>
      <c r="AF25" s="38" t="e">
        <f t="shared" si="10"/>
        <v>#REF!</v>
      </c>
      <c r="AG25" s="38" t="e">
        <f t="shared" si="11"/>
        <v>#REF!</v>
      </c>
      <c r="AH25" s="38">
        <f t="shared" si="12"/>
        <v>0</v>
      </c>
      <c r="AI25" s="34">
        <f t="shared" si="13"/>
        <v>0</v>
      </c>
      <c r="AK25" s="35" t="s">
        <v>30</v>
      </c>
      <c r="AL25" s="36">
        <v>521</v>
      </c>
      <c r="AM25" s="37" t="s">
        <v>56</v>
      </c>
      <c r="AN25" s="16"/>
      <c r="AO25" s="71">
        <f t="shared" si="33"/>
        <v>0</v>
      </c>
      <c r="AP25" s="16"/>
      <c r="AQ25" s="71">
        <f t="shared" si="34"/>
        <v>0</v>
      </c>
      <c r="AR25" s="16" t="e">
        <f>#REF!+#REF!</f>
        <v>#REF!</v>
      </c>
      <c r="AS25" s="71" t="e">
        <f t="shared" si="35"/>
        <v>#REF!</v>
      </c>
      <c r="AT25" s="16"/>
      <c r="AU25" s="71">
        <f t="shared" si="36"/>
        <v>0</v>
      </c>
      <c r="AV25" s="16" t="e">
        <f>#REF!+#REF!</f>
        <v>#REF!</v>
      </c>
      <c r="AW25" s="71" t="e">
        <f t="shared" si="37"/>
        <v>#REF!</v>
      </c>
      <c r="AX25" s="16" t="e">
        <f>+#REF!+E25</f>
        <v>#REF!</v>
      </c>
      <c r="AY25" s="38">
        <f t="shared" si="19"/>
        <v>0</v>
      </c>
      <c r="AZ25" s="38" t="e">
        <f t="shared" si="20"/>
        <v>#REF!</v>
      </c>
      <c r="BA25" s="38" t="e">
        <f t="shared" si="21"/>
        <v>#REF!</v>
      </c>
      <c r="BB25" s="38" t="e">
        <f t="shared" si="22"/>
        <v>#REF!</v>
      </c>
      <c r="BC25" s="38">
        <f t="shared" si="23"/>
        <v>0</v>
      </c>
      <c r="BD25" s="34">
        <f t="shared" si="24"/>
        <v>0</v>
      </c>
    </row>
    <row r="26" spans="2:56" ht="12.95" customHeight="1" x14ac:dyDescent="0.2">
      <c r="B26" s="35" t="s">
        <v>42</v>
      </c>
      <c r="C26" s="36">
        <v>525</v>
      </c>
      <c r="D26" s="37" t="s">
        <v>60</v>
      </c>
      <c r="E26" s="509"/>
      <c r="F26"/>
      <c r="G26"/>
      <c r="H26"/>
      <c r="I26"/>
      <c r="P26" s="35" t="s">
        <v>31</v>
      </c>
      <c r="Q26" s="36">
        <v>522</v>
      </c>
      <c r="R26" s="37" t="s">
        <v>57</v>
      </c>
      <c r="S26" s="16"/>
      <c r="T26" s="71">
        <f t="shared" si="27"/>
        <v>0</v>
      </c>
      <c r="U26" s="16"/>
      <c r="V26" s="71">
        <f t="shared" si="28"/>
        <v>0</v>
      </c>
      <c r="W26" s="16" t="e">
        <f>+#REF!</f>
        <v>#REF!</v>
      </c>
      <c r="X26" s="71" t="e">
        <f t="shared" si="29"/>
        <v>#REF!</v>
      </c>
      <c r="Y26" s="16"/>
      <c r="Z26" s="71">
        <f t="shared" si="30"/>
        <v>0</v>
      </c>
      <c r="AA26" s="16" t="e">
        <f>+#REF!</f>
        <v>#REF!</v>
      </c>
      <c r="AB26" s="71" t="e">
        <f t="shared" si="31"/>
        <v>#REF!</v>
      </c>
      <c r="AC26" s="16">
        <f t="shared" si="32"/>
        <v>0</v>
      </c>
      <c r="AD26" s="38">
        <f t="shared" si="8"/>
        <v>0</v>
      </c>
      <c r="AE26" s="38" t="e">
        <f t="shared" si="9"/>
        <v>#REF!</v>
      </c>
      <c r="AF26" s="38" t="e">
        <f t="shared" si="10"/>
        <v>#REF!</v>
      </c>
      <c r="AG26" s="38" t="e">
        <f t="shared" si="11"/>
        <v>#REF!</v>
      </c>
      <c r="AH26" s="38">
        <f t="shared" si="12"/>
        <v>0</v>
      </c>
      <c r="AI26" s="34">
        <f t="shared" si="13"/>
        <v>0</v>
      </c>
      <c r="AK26" s="35" t="s">
        <v>31</v>
      </c>
      <c r="AL26" s="36">
        <v>522</v>
      </c>
      <c r="AM26" s="37" t="s">
        <v>57</v>
      </c>
      <c r="AN26" s="16"/>
      <c r="AO26" s="71">
        <f t="shared" si="33"/>
        <v>0</v>
      </c>
      <c r="AP26" s="16"/>
      <c r="AQ26" s="71">
        <f t="shared" si="34"/>
        <v>0</v>
      </c>
      <c r="AR26" s="16" t="e">
        <f>#REF!+#REF!</f>
        <v>#REF!</v>
      </c>
      <c r="AS26" s="71" t="e">
        <f t="shared" si="35"/>
        <v>#REF!</v>
      </c>
      <c r="AT26" s="16"/>
      <c r="AU26" s="71">
        <f t="shared" si="36"/>
        <v>0</v>
      </c>
      <c r="AV26" s="16" t="e">
        <f>#REF!+#REF!</f>
        <v>#REF!</v>
      </c>
      <c r="AW26" s="71" t="e">
        <f t="shared" si="37"/>
        <v>#REF!</v>
      </c>
      <c r="AX26" s="16" t="e">
        <f>+#REF!+E26</f>
        <v>#REF!</v>
      </c>
      <c r="AY26" s="38">
        <f t="shared" si="19"/>
        <v>0</v>
      </c>
      <c r="AZ26" s="38" t="e">
        <f t="shared" si="20"/>
        <v>#REF!</v>
      </c>
      <c r="BA26" s="38" t="e">
        <f t="shared" si="21"/>
        <v>#REF!</v>
      </c>
      <c r="BB26" s="38" t="e">
        <f t="shared" si="22"/>
        <v>#REF!</v>
      </c>
      <c r="BC26" s="38">
        <f t="shared" si="23"/>
        <v>0</v>
      </c>
      <c r="BD26" s="34">
        <f t="shared" si="24"/>
        <v>0</v>
      </c>
    </row>
    <row r="27" spans="2:56" ht="12.95" customHeight="1" x14ac:dyDescent="0.2">
      <c r="B27" s="35" t="s">
        <v>43</v>
      </c>
      <c r="C27" s="36">
        <v>526</v>
      </c>
      <c r="D27" s="37" t="s">
        <v>72</v>
      </c>
      <c r="E27" s="509"/>
      <c r="F27"/>
      <c r="G27"/>
      <c r="H27"/>
      <c r="I27"/>
      <c r="P27" s="35" t="s">
        <v>40</v>
      </c>
      <c r="Q27" s="36">
        <v>523</v>
      </c>
      <c r="R27" s="37" t="s">
        <v>58</v>
      </c>
      <c r="S27" s="16"/>
      <c r="T27" s="71">
        <f t="shared" si="27"/>
        <v>0</v>
      </c>
      <c r="U27" s="16"/>
      <c r="V27" s="71">
        <f t="shared" si="28"/>
        <v>0</v>
      </c>
      <c r="W27" s="16" t="e">
        <f>+#REF!</f>
        <v>#REF!</v>
      </c>
      <c r="X27" s="71" t="e">
        <f t="shared" si="29"/>
        <v>#REF!</v>
      </c>
      <c r="Y27" s="16"/>
      <c r="Z27" s="71">
        <f t="shared" si="30"/>
        <v>0</v>
      </c>
      <c r="AA27" s="16" t="e">
        <f>+#REF!</f>
        <v>#REF!</v>
      </c>
      <c r="AB27" s="71" t="e">
        <f t="shared" si="31"/>
        <v>#REF!</v>
      </c>
      <c r="AC27" s="16">
        <f t="shared" si="32"/>
        <v>0</v>
      </c>
      <c r="AD27" s="38">
        <f t="shared" si="8"/>
        <v>0</v>
      </c>
      <c r="AE27" s="38" t="e">
        <f t="shared" si="9"/>
        <v>#REF!</v>
      </c>
      <c r="AF27" s="38" t="e">
        <f t="shared" si="10"/>
        <v>#REF!</v>
      </c>
      <c r="AG27" s="38" t="e">
        <f t="shared" si="11"/>
        <v>#REF!</v>
      </c>
      <c r="AH27" s="38">
        <f t="shared" si="12"/>
        <v>0</v>
      </c>
      <c r="AI27" s="34">
        <f t="shared" si="13"/>
        <v>0</v>
      </c>
      <c r="AK27" s="35" t="s">
        <v>40</v>
      </c>
      <c r="AL27" s="36">
        <v>523</v>
      </c>
      <c r="AM27" s="37" t="s">
        <v>58</v>
      </c>
      <c r="AN27" s="16"/>
      <c r="AO27" s="71">
        <f t="shared" si="33"/>
        <v>0</v>
      </c>
      <c r="AP27" s="16"/>
      <c r="AQ27" s="71">
        <f t="shared" si="34"/>
        <v>0</v>
      </c>
      <c r="AR27" s="16" t="e">
        <f>#REF!+#REF!</f>
        <v>#REF!</v>
      </c>
      <c r="AS27" s="71" t="e">
        <f t="shared" si="35"/>
        <v>#REF!</v>
      </c>
      <c r="AT27" s="16"/>
      <c r="AU27" s="71">
        <f t="shared" si="36"/>
        <v>0</v>
      </c>
      <c r="AV27" s="16" t="e">
        <f>#REF!+#REF!</f>
        <v>#REF!</v>
      </c>
      <c r="AW27" s="71" t="e">
        <f t="shared" si="37"/>
        <v>#REF!</v>
      </c>
      <c r="AX27" s="16" t="e">
        <f>+#REF!+E27</f>
        <v>#REF!</v>
      </c>
      <c r="AY27" s="38">
        <f t="shared" si="19"/>
        <v>0</v>
      </c>
      <c r="AZ27" s="38" t="e">
        <f t="shared" si="20"/>
        <v>#REF!</v>
      </c>
      <c r="BA27" s="38" t="e">
        <f t="shared" si="21"/>
        <v>#REF!</v>
      </c>
      <c r="BB27" s="38" t="e">
        <f t="shared" si="22"/>
        <v>#REF!</v>
      </c>
      <c r="BC27" s="38">
        <f t="shared" si="23"/>
        <v>0</v>
      </c>
      <c r="BD27" s="34">
        <f t="shared" si="24"/>
        <v>0</v>
      </c>
    </row>
    <row r="28" spans="2:56" ht="12.95" customHeight="1" x14ac:dyDescent="0.2">
      <c r="B28" s="35" t="s">
        <v>44</v>
      </c>
      <c r="C28" s="36">
        <v>529</v>
      </c>
      <c r="D28" s="37" t="s">
        <v>61</v>
      </c>
      <c r="E28" s="34">
        <f>SUM(E29:E38)</f>
        <v>0</v>
      </c>
      <c r="F28"/>
      <c r="G28"/>
      <c r="H28"/>
      <c r="I28"/>
      <c r="P28" s="35" t="s">
        <v>41</v>
      </c>
      <c r="Q28" s="36">
        <v>524</v>
      </c>
      <c r="R28" s="37" t="s">
        <v>59</v>
      </c>
      <c r="S28" s="16"/>
      <c r="T28" s="71">
        <f t="shared" si="27"/>
        <v>0</v>
      </c>
      <c r="U28" s="16"/>
      <c r="V28" s="71">
        <f t="shared" si="28"/>
        <v>0</v>
      </c>
      <c r="W28" s="16" t="e">
        <f>+#REF!</f>
        <v>#REF!</v>
      </c>
      <c r="X28" s="71" t="e">
        <f t="shared" si="29"/>
        <v>#REF!</v>
      </c>
      <c r="Y28" s="16"/>
      <c r="Z28" s="71">
        <f t="shared" si="30"/>
        <v>0</v>
      </c>
      <c r="AA28" s="16" t="e">
        <f>+#REF!</f>
        <v>#REF!</v>
      </c>
      <c r="AB28" s="71" t="e">
        <f t="shared" si="31"/>
        <v>#REF!</v>
      </c>
      <c r="AC28" s="16">
        <f t="shared" si="32"/>
        <v>0</v>
      </c>
      <c r="AD28" s="38">
        <f t="shared" si="8"/>
        <v>0</v>
      </c>
      <c r="AE28" s="38" t="e">
        <f t="shared" si="9"/>
        <v>#REF!</v>
      </c>
      <c r="AF28" s="38" t="e">
        <f t="shared" si="10"/>
        <v>#REF!</v>
      </c>
      <c r="AG28" s="38" t="e">
        <f t="shared" si="11"/>
        <v>#REF!</v>
      </c>
      <c r="AH28" s="38">
        <f t="shared" si="12"/>
        <v>0</v>
      </c>
      <c r="AI28" s="34">
        <f t="shared" si="13"/>
        <v>0</v>
      </c>
      <c r="AK28" s="35" t="s">
        <v>41</v>
      </c>
      <c r="AL28" s="36">
        <v>524</v>
      </c>
      <c r="AM28" s="37" t="s">
        <v>59</v>
      </c>
      <c r="AN28" s="16"/>
      <c r="AO28" s="71">
        <f t="shared" si="33"/>
        <v>0</v>
      </c>
      <c r="AP28" s="16"/>
      <c r="AQ28" s="71">
        <f t="shared" si="34"/>
        <v>0</v>
      </c>
      <c r="AR28" s="16" t="e">
        <f>#REF!+#REF!</f>
        <v>#REF!</v>
      </c>
      <c r="AS28" s="71" t="e">
        <f t="shared" si="35"/>
        <v>#REF!</v>
      </c>
      <c r="AT28" s="16"/>
      <c r="AU28" s="71">
        <f t="shared" si="36"/>
        <v>0</v>
      </c>
      <c r="AV28" s="16" t="e">
        <f>#REF!+#REF!</f>
        <v>#REF!</v>
      </c>
      <c r="AW28" s="71" t="e">
        <f t="shared" si="37"/>
        <v>#REF!</v>
      </c>
      <c r="AX28" s="16" t="e">
        <f>+#REF!+E28</f>
        <v>#REF!</v>
      </c>
      <c r="AY28" s="38">
        <f t="shared" si="19"/>
        <v>0</v>
      </c>
      <c r="AZ28" s="38" t="e">
        <f t="shared" si="20"/>
        <v>#REF!</v>
      </c>
      <c r="BA28" s="38" t="e">
        <f t="shared" si="21"/>
        <v>#REF!</v>
      </c>
      <c r="BB28" s="38" t="e">
        <f t="shared" si="22"/>
        <v>#REF!</v>
      </c>
      <c r="BC28" s="38">
        <f t="shared" si="23"/>
        <v>0</v>
      </c>
      <c r="BD28" s="34">
        <f t="shared" si="24"/>
        <v>0</v>
      </c>
    </row>
    <row r="29" spans="2:56" ht="12.95" customHeight="1" x14ac:dyDescent="0.2">
      <c r="B29" s="384" t="s">
        <v>110</v>
      </c>
      <c r="C29" s="36"/>
      <c r="D29" s="37" t="s">
        <v>111</v>
      </c>
      <c r="E29" s="509"/>
      <c r="F29"/>
      <c r="G29"/>
      <c r="H29"/>
      <c r="I29"/>
      <c r="P29" s="35" t="s">
        <v>42</v>
      </c>
      <c r="Q29" s="36">
        <v>525</v>
      </c>
      <c r="R29" s="37" t="s">
        <v>60</v>
      </c>
      <c r="S29" s="16"/>
      <c r="T29" s="71">
        <f t="shared" si="27"/>
        <v>0</v>
      </c>
      <c r="U29" s="16"/>
      <c r="V29" s="71">
        <f t="shared" si="28"/>
        <v>0</v>
      </c>
      <c r="W29" s="16" t="e">
        <f>+#REF!</f>
        <v>#REF!</v>
      </c>
      <c r="X29" s="71" t="e">
        <f t="shared" si="29"/>
        <v>#REF!</v>
      </c>
      <c r="Y29" s="16"/>
      <c r="Z29" s="71">
        <f t="shared" si="30"/>
        <v>0</v>
      </c>
      <c r="AA29" s="16" t="e">
        <f>+#REF!</f>
        <v>#REF!</v>
      </c>
      <c r="AB29" s="71" t="e">
        <f t="shared" si="31"/>
        <v>#REF!</v>
      </c>
      <c r="AC29" s="16">
        <f t="shared" si="32"/>
        <v>0</v>
      </c>
      <c r="AD29" s="38">
        <f t="shared" si="8"/>
        <v>0</v>
      </c>
      <c r="AE29" s="38" t="e">
        <f t="shared" si="9"/>
        <v>#REF!</v>
      </c>
      <c r="AF29" s="38" t="e">
        <f t="shared" si="10"/>
        <v>#REF!</v>
      </c>
      <c r="AG29" s="38" t="e">
        <f t="shared" si="11"/>
        <v>#REF!</v>
      </c>
      <c r="AH29" s="38">
        <f t="shared" si="12"/>
        <v>0</v>
      </c>
      <c r="AI29" s="34">
        <f t="shared" si="13"/>
        <v>0</v>
      </c>
      <c r="AK29" s="35" t="s">
        <v>42</v>
      </c>
      <c r="AL29" s="36">
        <v>525</v>
      </c>
      <c r="AM29" s="37" t="s">
        <v>60</v>
      </c>
      <c r="AN29" s="16"/>
      <c r="AO29" s="71">
        <f t="shared" si="33"/>
        <v>0</v>
      </c>
      <c r="AP29" s="16"/>
      <c r="AQ29" s="71">
        <f t="shared" si="34"/>
        <v>0</v>
      </c>
      <c r="AR29" s="16" t="e">
        <f>#REF!+#REF!</f>
        <v>#REF!</v>
      </c>
      <c r="AS29" s="71" t="e">
        <f t="shared" si="35"/>
        <v>#REF!</v>
      </c>
      <c r="AT29" s="16"/>
      <c r="AU29" s="71">
        <f t="shared" si="36"/>
        <v>0</v>
      </c>
      <c r="AV29" s="16" t="e">
        <f>#REF!+#REF!</f>
        <v>#REF!</v>
      </c>
      <c r="AW29" s="71" t="e">
        <f t="shared" si="37"/>
        <v>#REF!</v>
      </c>
      <c r="AX29" s="16" t="e">
        <f>+#REF!+E29</f>
        <v>#REF!</v>
      </c>
      <c r="AY29" s="38">
        <f t="shared" si="19"/>
        <v>0</v>
      </c>
      <c r="AZ29" s="38" t="e">
        <f t="shared" si="20"/>
        <v>#REF!</v>
      </c>
      <c r="BA29" s="38" t="e">
        <f t="shared" si="21"/>
        <v>#REF!</v>
      </c>
      <c r="BB29" s="38" t="e">
        <f t="shared" si="22"/>
        <v>#REF!</v>
      </c>
      <c r="BC29" s="38">
        <f t="shared" si="23"/>
        <v>0</v>
      </c>
      <c r="BD29" s="34">
        <f t="shared" si="24"/>
        <v>0</v>
      </c>
    </row>
    <row r="30" spans="2:56" ht="12.95" customHeight="1" x14ac:dyDescent="0.2">
      <c r="B30" s="384" t="s">
        <v>112</v>
      </c>
      <c r="C30" s="36"/>
      <c r="D30" s="37" t="s">
        <v>113</v>
      </c>
      <c r="E30" s="509"/>
      <c r="F30"/>
      <c r="G30"/>
      <c r="H30"/>
      <c r="I30"/>
      <c r="P30" s="35" t="s">
        <v>43</v>
      </c>
      <c r="Q30" s="36">
        <v>526</v>
      </c>
      <c r="R30" s="37" t="s">
        <v>72</v>
      </c>
      <c r="S30" s="16"/>
      <c r="T30" s="71">
        <f t="shared" si="27"/>
        <v>0</v>
      </c>
      <c r="U30" s="16"/>
      <c r="V30" s="71">
        <f t="shared" si="28"/>
        <v>0</v>
      </c>
      <c r="W30" s="16" t="e">
        <f>+#REF!</f>
        <v>#REF!</v>
      </c>
      <c r="X30" s="71" t="e">
        <f t="shared" si="29"/>
        <v>#REF!</v>
      </c>
      <c r="Y30" s="16"/>
      <c r="Z30" s="71">
        <f t="shared" si="30"/>
        <v>0</v>
      </c>
      <c r="AA30" s="16" t="e">
        <f>+#REF!</f>
        <v>#REF!</v>
      </c>
      <c r="AB30" s="71" t="e">
        <f t="shared" si="31"/>
        <v>#REF!</v>
      </c>
      <c r="AC30" s="16">
        <f t="shared" si="32"/>
        <v>0</v>
      </c>
      <c r="AD30" s="38">
        <f t="shared" si="8"/>
        <v>0</v>
      </c>
      <c r="AE30" s="38" t="e">
        <f t="shared" si="9"/>
        <v>#REF!</v>
      </c>
      <c r="AF30" s="38" t="e">
        <f t="shared" si="10"/>
        <v>#REF!</v>
      </c>
      <c r="AG30" s="38" t="e">
        <f t="shared" si="11"/>
        <v>#REF!</v>
      </c>
      <c r="AH30" s="38">
        <f t="shared" si="12"/>
        <v>0</v>
      </c>
      <c r="AI30" s="34">
        <f t="shared" si="13"/>
        <v>0</v>
      </c>
      <c r="AK30" s="35" t="s">
        <v>43</v>
      </c>
      <c r="AL30" s="36">
        <v>526</v>
      </c>
      <c r="AM30" s="37" t="s">
        <v>72</v>
      </c>
      <c r="AN30" s="16"/>
      <c r="AO30" s="71">
        <f t="shared" si="33"/>
        <v>0</v>
      </c>
      <c r="AP30" s="16"/>
      <c r="AQ30" s="71">
        <f t="shared" si="34"/>
        <v>0</v>
      </c>
      <c r="AR30" s="16" t="e">
        <f>#REF!+#REF!</f>
        <v>#REF!</v>
      </c>
      <c r="AS30" s="71" t="e">
        <f t="shared" si="35"/>
        <v>#REF!</v>
      </c>
      <c r="AT30" s="16"/>
      <c r="AU30" s="71">
        <f t="shared" si="36"/>
        <v>0</v>
      </c>
      <c r="AV30" s="16" t="e">
        <f>#REF!+#REF!</f>
        <v>#REF!</v>
      </c>
      <c r="AW30" s="71" t="e">
        <f t="shared" si="37"/>
        <v>#REF!</v>
      </c>
      <c r="AX30" s="16" t="e">
        <f>+#REF!+E30</f>
        <v>#REF!</v>
      </c>
      <c r="AY30" s="38">
        <f t="shared" si="19"/>
        <v>0</v>
      </c>
      <c r="AZ30" s="38" t="e">
        <f t="shared" si="20"/>
        <v>#REF!</v>
      </c>
      <c r="BA30" s="38" t="e">
        <f t="shared" si="21"/>
        <v>#REF!</v>
      </c>
      <c r="BB30" s="38" t="e">
        <f t="shared" si="22"/>
        <v>#REF!</v>
      </c>
      <c r="BC30" s="38">
        <f t="shared" si="23"/>
        <v>0</v>
      </c>
      <c r="BD30" s="34">
        <f t="shared" si="24"/>
        <v>0</v>
      </c>
    </row>
    <row r="31" spans="2:56" ht="12.95" customHeight="1" x14ac:dyDescent="0.2">
      <c r="B31" s="384" t="s">
        <v>114</v>
      </c>
      <c r="C31" s="36"/>
      <c r="D31" s="37" t="s">
        <v>115</v>
      </c>
      <c r="E31" s="509"/>
      <c r="F31"/>
      <c r="G31"/>
      <c r="H31"/>
      <c r="I31"/>
      <c r="P31" s="35" t="s">
        <v>44</v>
      </c>
      <c r="Q31" s="36">
        <v>529</v>
      </c>
      <c r="R31" s="37" t="s">
        <v>61</v>
      </c>
      <c r="S31" s="38"/>
      <c r="T31" s="38">
        <f t="shared" si="27"/>
        <v>0</v>
      </c>
      <c r="U31" s="38"/>
      <c r="V31" s="38">
        <f t="shared" si="28"/>
        <v>0</v>
      </c>
      <c r="W31" s="38" t="e">
        <f>+#REF!</f>
        <v>#REF!</v>
      </c>
      <c r="X31" s="38" t="e">
        <f t="shared" si="29"/>
        <v>#REF!</v>
      </c>
      <c r="Y31" s="38"/>
      <c r="Z31" s="38">
        <f t="shared" si="30"/>
        <v>0</v>
      </c>
      <c r="AA31" s="38" t="e">
        <f>+#REF!</f>
        <v>#REF!</v>
      </c>
      <c r="AB31" s="38" t="e">
        <f t="shared" si="31"/>
        <v>#REF!</v>
      </c>
      <c r="AC31" s="38">
        <f t="shared" si="32"/>
        <v>0</v>
      </c>
      <c r="AD31" s="38">
        <f t="shared" si="8"/>
        <v>0</v>
      </c>
      <c r="AE31" s="38" t="e">
        <f t="shared" si="9"/>
        <v>#REF!</v>
      </c>
      <c r="AF31" s="38" t="e">
        <f t="shared" si="10"/>
        <v>#REF!</v>
      </c>
      <c r="AG31" s="38" t="e">
        <f t="shared" si="11"/>
        <v>#REF!</v>
      </c>
      <c r="AH31" s="38">
        <f t="shared" si="12"/>
        <v>0</v>
      </c>
      <c r="AI31" s="34">
        <f t="shared" si="13"/>
        <v>0</v>
      </c>
      <c r="AK31" s="35" t="s">
        <v>44</v>
      </c>
      <c r="AL31" s="36">
        <v>529</v>
      </c>
      <c r="AM31" s="37" t="s">
        <v>61</v>
      </c>
      <c r="AN31" s="38"/>
      <c r="AO31" s="38">
        <f t="shared" si="33"/>
        <v>0</v>
      </c>
      <c r="AP31" s="38"/>
      <c r="AQ31" s="38">
        <f t="shared" si="34"/>
        <v>0</v>
      </c>
      <c r="AR31" s="38" t="e">
        <f>#REF!+#REF!</f>
        <v>#REF!</v>
      </c>
      <c r="AS31" s="38" t="e">
        <f t="shared" si="35"/>
        <v>#REF!</v>
      </c>
      <c r="AT31" s="38"/>
      <c r="AU31" s="38">
        <f t="shared" si="36"/>
        <v>0</v>
      </c>
      <c r="AV31" s="38" t="e">
        <f>#REF!+#REF!</f>
        <v>#REF!</v>
      </c>
      <c r="AW31" s="38" t="e">
        <f t="shared" si="37"/>
        <v>#REF!</v>
      </c>
      <c r="AX31" s="38" t="e">
        <f>+#REF!+E31</f>
        <v>#REF!</v>
      </c>
      <c r="AY31" s="38">
        <f t="shared" si="19"/>
        <v>0</v>
      </c>
      <c r="AZ31" s="38" t="e">
        <f t="shared" si="20"/>
        <v>#REF!</v>
      </c>
      <c r="BA31" s="38" t="e">
        <f t="shared" si="21"/>
        <v>#REF!</v>
      </c>
      <c r="BB31" s="38" t="e">
        <f t="shared" si="22"/>
        <v>#REF!</v>
      </c>
      <c r="BC31" s="38">
        <f t="shared" si="23"/>
        <v>0</v>
      </c>
      <c r="BD31" s="34">
        <f t="shared" si="24"/>
        <v>0</v>
      </c>
    </row>
    <row r="32" spans="2:56" ht="12.95" customHeight="1" x14ac:dyDescent="0.2">
      <c r="B32" s="384" t="s">
        <v>116</v>
      </c>
      <c r="C32" s="36"/>
      <c r="D32" s="37" t="s">
        <v>117</v>
      </c>
      <c r="E32" s="509"/>
      <c r="F32"/>
      <c r="G32"/>
      <c r="H32"/>
      <c r="I32"/>
      <c r="P32" s="35" t="s">
        <v>110</v>
      </c>
      <c r="Q32" s="36"/>
      <c r="R32" s="37" t="s">
        <v>111</v>
      </c>
      <c r="S32" s="16"/>
      <c r="T32" s="71">
        <f t="shared" si="27"/>
        <v>0</v>
      </c>
      <c r="U32" s="16"/>
      <c r="V32" s="71">
        <f t="shared" si="28"/>
        <v>0</v>
      </c>
      <c r="W32" s="16" t="e">
        <f>+#REF!</f>
        <v>#REF!</v>
      </c>
      <c r="X32" s="71" t="e">
        <f t="shared" si="29"/>
        <v>#REF!</v>
      </c>
      <c r="Y32" s="16"/>
      <c r="Z32" s="71">
        <f t="shared" si="30"/>
        <v>0</v>
      </c>
      <c r="AA32" s="16" t="e">
        <f>+#REF!</f>
        <v>#REF!</v>
      </c>
      <c r="AB32" s="71" t="e">
        <f t="shared" si="31"/>
        <v>#REF!</v>
      </c>
      <c r="AC32" s="16">
        <f t="shared" si="32"/>
        <v>0</v>
      </c>
      <c r="AD32" s="38">
        <f t="shared" si="8"/>
        <v>0</v>
      </c>
      <c r="AE32" s="38" t="e">
        <f t="shared" si="9"/>
        <v>#REF!</v>
      </c>
      <c r="AF32" s="38" t="e">
        <f t="shared" si="10"/>
        <v>#REF!</v>
      </c>
      <c r="AG32" s="38" t="e">
        <f t="shared" si="11"/>
        <v>#REF!</v>
      </c>
      <c r="AH32" s="38">
        <f t="shared" si="12"/>
        <v>0</v>
      </c>
      <c r="AI32" s="34">
        <f t="shared" si="13"/>
        <v>0</v>
      </c>
      <c r="AK32" s="35" t="s">
        <v>110</v>
      </c>
      <c r="AL32" s="36"/>
      <c r="AM32" s="37" t="s">
        <v>111</v>
      </c>
      <c r="AN32" s="16"/>
      <c r="AO32" s="71">
        <f t="shared" si="33"/>
        <v>0</v>
      </c>
      <c r="AP32" s="16"/>
      <c r="AQ32" s="71">
        <f t="shared" si="34"/>
        <v>0</v>
      </c>
      <c r="AR32" s="16" t="e">
        <f>#REF!+#REF!</f>
        <v>#REF!</v>
      </c>
      <c r="AS32" s="71" t="e">
        <f t="shared" si="35"/>
        <v>#REF!</v>
      </c>
      <c r="AT32" s="16"/>
      <c r="AU32" s="71">
        <f t="shared" si="36"/>
        <v>0</v>
      </c>
      <c r="AV32" s="16" t="e">
        <f>#REF!+#REF!</f>
        <v>#REF!</v>
      </c>
      <c r="AW32" s="71" t="e">
        <f t="shared" si="37"/>
        <v>#REF!</v>
      </c>
      <c r="AX32" s="16" t="e">
        <f>+#REF!+E32</f>
        <v>#REF!</v>
      </c>
      <c r="AY32" s="38">
        <f t="shared" si="19"/>
        <v>0</v>
      </c>
      <c r="AZ32" s="38" t="e">
        <f t="shared" si="20"/>
        <v>#REF!</v>
      </c>
      <c r="BA32" s="38" t="e">
        <f t="shared" si="21"/>
        <v>#REF!</v>
      </c>
      <c r="BB32" s="38" t="e">
        <f t="shared" si="22"/>
        <v>#REF!</v>
      </c>
      <c r="BC32" s="38">
        <f t="shared" si="23"/>
        <v>0</v>
      </c>
      <c r="BD32" s="34">
        <f t="shared" si="24"/>
        <v>0</v>
      </c>
    </row>
    <row r="33" spans="2:56" ht="12.95" customHeight="1" x14ac:dyDescent="0.2">
      <c r="B33" s="384" t="s">
        <v>118</v>
      </c>
      <c r="C33" s="36"/>
      <c r="D33" s="37" t="s">
        <v>119</v>
      </c>
      <c r="E33" s="509"/>
      <c r="F33"/>
      <c r="G33"/>
      <c r="H33"/>
      <c r="I33"/>
      <c r="P33" s="35" t="s">
        <v>112</v>
      </c>
      <c r="Q33" s="36"/>
      <c r="R33" s="37" t="s">
        <v>113</v>
      </c>
      <c r="S33" s="16"/>
      <c r="T33" s="71">
        <f t="shared" si="27"/>
        <v>0</v>
      </c>
      <c r="U33" s="16"/>
      <c r="V33" s="71">
        <f t="shared" si="28"/>
        <v>0</v>
      </c>
      <c r="W33" s="16" t="e">
        <f>+#REF!</f>
        <v>#REF!</v>
      </c>
      <c r="X33" s="71" t="e">
        <f t="shared" si="29"/>
        <v>#REF!</v>
      </c>
      <c r="Y33" s="16"/>
      <c r="Z33" s="71">
        <f t="shared" si="30"/>
        <v>0</v>
      </c>
      <c r="AA33" s="16" t="e">
        <f>+#REF!</f>
        <v>#REF!</v>
      </c>
      <c r="AB33" s="71" t="e">
        <f t="shared" si="31"/>
        <v>#REF!</v>
      </c>
      <c r="AC33" s="16">
        <f t="shared" si="32"/>
        <v>0</v>
      </c>
      <c r="AD33" s="38">
        <f t="shared" si="8"/>
        <v>0</v>
      </c>
      <c r="AE33" s="38" t="e">
        <f t="shared" si="9"/>
        <v>#REF!</v>
      </c>
      <c r="AF33" s="38" t="e">
        <f t="shared" si="10"/>
        <v>#REF!</v>
      </c>
      <c r="AG33" s="38" t="e">
        <f t="shared" si="11"/>
        <v>#REF!</v>
      </c>
      <c r="AH33" s="38">
        <f t="shared" si="12"/>
        <v>0</v>
      </c>
      <c r="AI33" s="34">
        <f t="shared" si="13"/>
        <v>0</v>
      </c>
      <c r="AK33" s="35" t="s">
        <v>112</v>
      </c>
      <c r="AL33" s="36"/>
      <c r="AM33" s="37" t="s">
        <v>113</v>
      </c>
      <c r="AN33" s="16"/>
      <c r="AO33" s="71">
        <f t="shared" si="33"/>
        <v>0</v>
      </c>
      <c r="AP33" s="16"/>
      <c r="AQ33" s="71">
        <f t="shared" si="34"/>
        <v>0</v>
      </c>
      <c r="AR33" s="16" t="e">
        <f>#REF!+#REF!</f>
        <v>#REF!</v>
      </c>
      <c r="AS33" s="71" t="e">
        <f t="shared" si="35"/>
        <v>#REF!</v>
      </c>
      <c r="AT33" s="16"/>
      <c r="AU33" s="71">
        <f t="shared" si="36"/>
        <v>0</v>
      </c>
      <c r="AV33" s="16" t="e">
        <f>#REF!+#REF!</f>
        <v>#REF!</v>
      </c>
      <c r="AW33" s="71" t="e">
        <f t="shared" si="37"/>
        <v>#REF!</v>
      </c>
      <c r="AX33" s="16" t="e">
        <f>+#REF!+E33</f>
        <v>#REF!</v>
      </c>
      <c r="AY33" s="38">
        <f t="shared" si="19"/>
        <v>0</v>
      </c>
      <c r="AZ33" s="38" t="e">
        <f t="shared" si="20"/>
        <v>#REF!</v>
      </c>
      <c r="BA33" s="38" t="e">
        <f t="shared" si="21"/>
        <v>#REF!</v>
      </c>
      <c r="BB33" s="38" t="e">
        <f t="shared" si="22"/>
        <v>#REF!</v>
      </c>
      <c r="BC33" s="38">
        <f t="shared" si="23"/>
        <v>0</v>
      </c>
      <c r="BD33" s="34">
        <f t="shared" si="24"/>
        <v>0</v>
      </c>
    </row>
    <row r="34" spans="2:56" ht="12.95" customHeight="1" x14ac:dyDescent="0.2">
      <c r="B34" s="384" t="s">
        <v>120</v>
      </c>
      <c r="C34" s="36"/>
      <c r="D34" s="37" t="s">
        <v>121</v>
      </c>
      <c r="E34" s="509"/>
      <c r="F34"/>
      <c r="G34"/>
      <c r="H34"/>
      <c r="I34"/>
      <c r="P34" s="35" t="s">
        <v>114</v>
      </c>
      <c r="Q34" s="36"/>
      <c r="R34" s="37" t="s">
        <v>115</v>
      </c>
      <c r="S34" s="16"/>
      <c r="T34" s="71">
        <f t="shared" si="27"/>
        <v>0</v>
      </c>
      <c r="U34" s="16"/>
      <c r="V34" s="71">
        <f t="shared" si="28"/>
        <v>0</v>
      </c>
      <c r="W34" s="16" t="e">
        <f>+#REF!</f>
        <v>#REF!</v>
      </c>
      <c r="X34" s="71" t="e">
        <f t="shared" si="29"/>
        <v>#REF!</v>
      </c>
      <c r="Y34" s="16"/>
      <c r="Z34" s="71">
        <f t="shared" si="30"/>
        <v>0</v>
      </c>
      <c r="AA34" s="16" t="e">
        <f>+#REF!</f>
        <v>#REF!</v>
      </c>
      <c r="AB34" s="71" t="e">
        <f t="shared" si="31"/>
        <v>#REF!</v>
      </c>
      <c r="AC34" s="16">
        <f t="shared" si="32"/>
        <v>0</v>
      </c>
      <c r="AD34" s="38">
        <f t="shared" si="8"/>
        <v>0</v>
      </c>
      <c r="AE34" s="38" t="e">
        <f t="shared" si="9"/>
        <v>#REF!</v>
      </c>
      <c r="AF34" s="38" t="e">
        <f t="shared" si="10"/>
        <v>#REF!</v>
      </c>
      <c r="AG34" s="38" t="e">
        <f t="shared" si="11"/>
        <v>#REF!</v>
      </c>
      <c r="AH34" s="38">
        <f t="shared" si="12"/>
        <v>0</v>
      </c>
      <c r="AI34" s="34">
        <f t="shared" si="13"/>
        <v>0</v>
      </c>
      <c r="AK34" s="35" t="s">
        <v>114</v>
      </c>
      <c r="AL34" s="36"/>
      <c r="AM34" s="37" t="s">
        <v>115</v>
      </c>
      <c r="AN34" s="16"/>
      <c r="AO34" s="71">
        <f t="shared" si="33"/>
        <v>0</v>
      </c>
      <c r="AP34" s="16"/>
      <c r="AQ34" s="71">
        <f t="shared" si="34"/>
        <v>0</v>
      </c>
      <c r="AR34" s="16" t="e">
        <f>#REF!+#REF!</f>
        <v>#REF!</v>
      </c>
      <c r="AS34" s="71" t="e">
        <f t="shared" si="35"/>
        <v>#REF!</v>
      </c>
      <c r="AT34" s="16"/>
      <c r="AU34" s="71">
        <f t="shared" si="36"/>
        <v>0</v>
      </c>
      <c r="AV34" s="16" t="e">
        <f>#REF!+#REF!</f>
        <v>#REF!</v>
      </c>
      <c r="AW34" s="71" t="e">
        <f t="shared" si="37"/>
        <v>#REF!</v>
      </c>
      <c r="AX34" s="16" t="e">
        <f>+#REF!+E34</f>
        <v>#REF!</v>
      </c>
      <c r="AY34" s="38">
        <f t="shared" si="19"/>
        <v>0</v>
      </c>
      <c r="AZ34" s="38" t="e">
        <f t="shared" si="20"/>
        <v>#REF!</v>
      </c>
      <c r="BA34" s="38" t="e">
        <f t="shared" si="21"/>
        <v>#REF!</v>
      </c>
      <c r="BB34" s="38" t="e">
        <f t="shared" si="22"/>
        <v>#REF!</v>
      </c>
      <c r="BC34" s="38">
        <f t="shared" si="23"/>
        <v>0</v>
      </c>
      <c r="BD34" s="34">
        <f t="shared" si="24"/>
        <v>0</v>
      </c>
    </row>
    <row r="35" spans="2:56" ht="12.95" customHeight="1" x14ac:dyDescent="0.2">
      <c r="B35" s="384" t="s">
        <v>122</v>
      </c>
      <c r="C35" s="36"/>
      <c r="D35" s="37" t="s">
        <v>123</v>
      </c>
      <c r="E35" s="509"/>
      <c r="F35"/>
      <c r="G35"/>
      <c r="H35"/>
      <c r="I35"/>
      <c r="P35" s="35" t="s">
        <v>116</v>
      </c>
      <c r="Q35" s="36"/>
      <c r="R35" s="37" t="s">
        <v>117</v>
      </c>
      <c r="S35" s="16"/>
      <c r="T35" s="71">
        <f t="shared" si="27"/>
        <v>0</v>
      </c>
      <c r="U35" s="16"/>
      <c r="V35" s="71">
        <f t="shared" si="28"/>
        <v>0</v>
      </c>
      <c r="W35" s="16" t="e">
        <f>+#REF!</f>
        <v>#REF!</v>
      </c>
      <c r="X35" s="71" t="e">
        <f t="shared" si="29"/>
        <v>#REF!</v>
      </c>
      <c r="Y35" s="16"/>
      <c r="Z35" s="71">
        <f t="shared" si="30"/>
        <v>0</v>
      </c>
      <c r="AA35" s="16" t="e">
        <f>+#REF!</f>
        <v>#REF!</v>
      </c>
      <c r="AB35" s="71" t="e">
        <f t="shared" si="31"/>
        <v>#REF!</v>
      </c>
      <c r="AC35" s="16">
        <f t="shared" si="32"/>
        <v>0</v>
      </c>
      <c r="AD35" s="38">
        <f t="shared" si="8"/>
        <v>0</v>
      </c>
      <c r="AE35" s="38" t="e">
        <f t="shared" si="9"/>
        <v>#REF!</v>
      </c>
      <c r="AF35" s="38" t="e">
        <f t="shared" si="10"/>
        <v>#REF!</v>
      </c>
      <c r="AG35" s="38" t="e">
        <f t="shared" si="11"/>
        <v>#REF!</v>
      </c>
      <c r="AH35" s="38">
        <f t="shared" si="12"/>
        <v>0</v>
      </c>
      <c r="AI35" s="34">
        <f t="shared" si="13"/>
        <v>0</v>
      </c>
      <c r="AK35" s="35" t="s">
        <v>116</v>
      </c>
      <c r="AL35" s="36"/>
      <c r="AM35" s="37" t="s">
        <v>117</v>
      </c>
      <c r="AN35" s="16"/>
      <c r="AO35" s="71">
        <f t="shared" si="33"/>
        <v>0</v>
      </c>
      <c r="AP35" s="16"/>
      <c r="AQ35" s="71">
        <f t="shared" si="34"/>
        <v>0</v>
      </c>
      <c r="AR35" s="16" t="e">
        <f>#REF!+#REF!</f>
        <v>#REF!</v>
      </c>
      <c r="AS35" s="71" t="e">
        <f t="shared" si="35"/>
        <v>#REF!</v>
      </c>
      <c r="AT35" s="16"/>
      <c r="AU35" s="71">
        <f t="shared" si="36"/>
        <v>0</v>
      </c>
      <c r="AV35" s="16" t="e">
        <f>#REF!+#REF!</f>
        <v>#REF!</v>
      </c>
      <c r="AW35" s="71" t="e">
        <f t="shared" si="37"/>
        <v>#REF!</v>
      </c>
      <c r="AX35" s="16" t="e">
        <f>+#REF!+E35</f>
        <v>#REF!</v>
      </c>
      <c r="AY35" s="38">
        <f t="shared" si="19"/>
        <v>0</v>
      </c>
      <c r="AZ35" s="38" t="e">
        <f t="shared" si="20"/>
        <v>#REF!</v>
      </c>
      <c r="BA35" s="38" t="e">
        <f t="shared" si="21"/>
        <v>#REF!</v>
      </c>
      <c r="BB35" s="38" t="e">
        <f t="shared" si="22"/>
        <v>#REF!</v>
      </c>
      <c r="BC35" s="38">
        <f t="shared" si="23"/>
        <v>0</v>
      </c>
      <c r="BD35" s="34">
        <f t="shared" si="24"/>
        <v>0</v>
      </c>
    </row>
    <row r="36" spans="2:56" ht="12.95" customHeight="1" x14ac:dyDescent="0.2">
      <c r="B36" s="384" t="s">
        <v>124</v>
      </c>
      <c r="C36" s="36"/>
      <c r="D36" s="37" t="s">
        <v>125</v>
      </c>
      <c r="E36" s="509"/>
      <c r="F36"/>
      <c r="G36"/>
      <c r="H36"/>
      <c r="I36"/>
      <c r="P36" s="35" t="s">
        <v>118</v>
      </c>
      <c r="Q36" s="36"/>
      <c r="R36" s="37" t="s">
        <v>119</v>
      </c>
      <c r="S36" s="16"/>
      <c r="T36" s="71">
        <f t="shared" si="27"/>
        <v>0</v>
      </c>
      <c r="U36" s="16"/>
      <c r="V36" s="71">
        <f t="shared" si="28"/>
        <v>0</v>
      </c>
      <c r="W36" s="16" t="e">
        <f>+#REF!</f>
        <v>#REF!</v>
      </c>
      <c r="X36" s="71" t="e">
        <f t="shared" si="29"/>
        <v>#REF!</v>
      </c>
      <c r="Y36" s="16"/>
      <c r="Z36" s="71">
        <f t="shared" si="30"/>
        <v>0</v>
      </c>
      <c r="AA36" s="16" t="e">
        <f>+#REF!</f>
        <v>#REF!</v>
      </c>
      <c r="AB36" s="71" t="e">
        <f t="shared" si="31"/>
        <v>#REF!</v>
      </c>
      <c r="AC36" s="16">
        <f t="shared" si="32"/>
        <v>0</v>
      </c>
      <c r="AD36" s="38">
        <f t="shared" si="8"/>
        <v>0</v>
      </c>
      <c r="AE36" s="38" t="e">
        <f t="shared" si="9"/>
        <v>#REF!</v>
      </c>
      <c r="AF36" s="38" t="e">
        <f t="shared" si="10"/>
        <v>#REF!</v>
      </c>
      <c r="AG36" s="38" t="e">
        <f t="shared" si="11"/>
        <v>#REF!</v>
      </c>
      <c r="AH36" s="38">
        <f t="shared" si="12"/>
        <v>0</v>
      </c>
      <c r="AI36" s="34">
        <f t="shared" si="13"/>
        <v>0</v>
      </c>
      <c r="AK36" s="35" t="s">
        <v>118</v>
      </c>
      <c r="AL36" s="36"/>
      <c r="AM36" s="37" t="s">
        <v>119</v>
      </c>
      <c r="AN36" s="16"/>
      <c r="AO36" s="71">
        <f t="shared" si="33"/>
        <v>0</v>
      </c>
      <c r="AP36" s="16"/>
      <c r="AQ36" s="71">
        <f t="shared" si="34"/>
        <v>0</v>
      </c>
      <c r="AR36" s="16" t="e">
        <f>#REF!+#REF!</f>
        <v>#REF!</v>
      </c>
      <c r="AS36" s="71" t="e">
        <f t="shared" si="35"/>
        <v>#REF!</v>
      </c>
      <c r="AT36" s="16"/>
      <c r="AU36" s="71">
        <f t="shared" si="36"/>
        <v>0</v>
      </c>
      <c r="AV36" s="16" t="e">
        <f>#REF!+#REF!</f>
        <v>#REF!</v>
      </c>
      <c r="AW36" s="71" t="e">
        <f t="shared" si="37"/>
        <v>#REF!</v>
      </c>
      <c r="AX36" s="16" t="e">
        <f>+#REF!+E36</f>
        <v>#REF!</v>
      </c>
      <c r="AY36" s="38">
        <f t="shared" si="19"/>
        <v>0</v>
      </c>
      <c r="AZ36" s="38" t="e">
        <f t="shared" si="20"/>
        <v>#REF!</v>
      </c>
      <c r="BA36" s="38" t="e">
        <f t="shared" si="21"/>
        <v>#REF!</v>
      </c>
      <c r="BB36" s="38" t="e">
        <f t="shared" si="22"/>
        <v>#REF!</v>
      </c>
      <c r="BC36" s="38">
        <f t="shared" si="23"/>
        <v>0</v>
      </c>
      <c r="BD36" s="34">
        <f t="shared" si="24"/>
        <v>0</v>
      </c>
    </row>
    <row r="37" spans="2:56" ht="12.95" customHeight="1" x14ac:dyDescent="0.2">
      <c r="B37" s="384" t="s">
        <v>126</v>
      </c>
      <c r="C37" s="36"/>
      <c r="D37" s="37" t="s">
        <v>127</v>
      </c>
      <c r="E37" s="509"/>
      <c r="F37"/>
      <c r="G37"/>
      <c r="H37"/>
      <c r="I37"/>
      <c r="P37" s="35" t="s">
        <v>120</v>
      </c>
      <c r="Q37" s="36"/>
      <c r="R37" s="37" t="s">
        <v>121</v>
      </c>
      <c r="S37" s="16"/>
      <c r="T37" s="71">
        <f t="shared" si="27"/>
        <v>0</v>
      </c>
      <c r="U37" s="16"/>
      <c r="V37" s="71">
        <f t="shared" si="28"/>
        <v>0</v>
      </c>
      <c r="W37" s="16" t="e">
        <f>+#REF!</f>
        <v>#REF!</v>
      </c>
      <c r="X37" s="71" t="e">
        <f t="shared" si="29"/>
        <v>#REF!</v>
      </c>
      <c r="Y37" s="16"/>
      <c r="Z37" s="71">
        <f t="shared" si="30"/>
        <v>0</v>
      </c>
      <c r="AA37" s="16" t="e">
        <f>+#REF!</f>
        <v>#REF!</v>
      </c>
      <c r="AB37" s="71" t="e">
        <f t="shared" si="31"/>
        <v>#REF!</v>
      </c>
      <c r="AC37" s="16">
        <f t="shared" si="32"/>
        <v>0</v>
      </c>
      <c r="AD37" s="38">
        <f t="shared" si="8"/>
        <v>0</v>
      </c>
      <c r="AE37" s="38" t="e">
        <f t="shared" si="9"/>
        <v>#REF!</v>
      </c>
      <c r="AF37" s="38" t="e">
        <f t="shared" si="10"/>
        <v>#REF!</v>
      </c>
      <c r="AG37" s="38" t="e">
        <f t="shared" si="11"/>
        <v>#REF!</v>
      </c>
      <c r="AH37" s="38">
        <f t="shared" si="12"/>
        <v>0</v>
      </c>
      <c r="AI37" s="34">
        <f t="shared" si="13"/>
        <v>0</v>
      </c>
      <c r="AK37" s="35" t="s">
        <v>120</v>
      </c>
      <c r="AL37" s="36"/>
      <c r="AM37" s="37" t="s">
        <v>121</v>
      </c>
      <c r="AN37" s="16"/>
      <c r="AO37" s="71">
        <f t="shared" si="33"/>
        <v>0</v>
      </c>
      <c r="AP37" s="16"/>
      <c r="AQ37" s="71">
        <f t="shared" si="34"/>
        <v>0</v>
      </c>
      <c r="AR37" s="16" t="e">
        <f>#REF!+#REF!</f>
        <v>#REF!</v>
      </c>
      <c r="AS37" s="71" t="e">
        <f t="shared" si="35"/>
        <v>#REF!</v>
      </c>
      <c r="AT37" s="16"/>
      <c r="AU37" s="71">
        <f t="shared" si="36"/>
        <v>0</v>
      </c>
      <c r="AV37" s="16" t="e">
        <f>#REF!+#REF!</f>
        <v>#REF!</v>
      </c>
      <c r="AW37" s="71" t="e">
        <f t="shared" si="37"/>
        <v>#REF!</v>
      </c>
      <c r="AX37" s="16" t="e">
        <f>+#REF!+E37</f>
        <v>#REF!</v>
      </c>
      <c r="AY37" s="38">
        <f t="shared" si="19"/>
        <v>0</v>
      </c>
      <c r="AZ37" s="38" t="e">
        <f t="shared" si="20"/>
        <v>#REF!</v>
      </c>
      <c r="BA37" s="38" t="e">
        <f t="shared" si="21"/>
        <v>#REF!</v>
      </c>
      <c r="BB37" s="38" t="e">
        <f t="shared" si="22"/>
        <v>#REF!</v>
      </c>
      <c r="BC37" s="38">
        <f t="shared" si="23"/>
        <v>0</v>
      </c>
      <c r="BD37" s="34">
        <f t="shared" si="24"/>
        <v>0</v>
      </c>
    </row>
    <row r="38" spans="2:56" ht="12.95" customHeight="1" x14ac:dyDescent="0.2">
      <c r="B38" s="385" t="s">
        <v>128</v>
      </c>
      <c r="C38" s="46"/>
      <c r="D38" s="49" t="s">
        <v>129</v>
      </c>
      <c r="E38" s="511"/>
      <c r="F38"/>
      <c r="G38"/>
      <c r="H38"/>
      <c r="I38"/>
      <c r="P38" s="35" t="s">
        <v>122</v>
      </c>
      <c r="Q38" s="36"/>
      <c r="R38" s="37" t="s">
        <v>123</v>
      </c>
      <c r="S38" s="16"/>
      <c r="T38" s="71">
        <f t="shared" si="27"/>
        <v>0</v>
      </c>
      <c r="U38" s="16"/>
      <c r="V38" s="71">
        <f t="shared" si="28"/>
        <v>0</v>
      </c>
      <c r="W38" s="16" t="e">
        <f>+#REF!</f>
        <v>#REF!</v>
      </c>
      <c r="X38" s="71" t="e">
        <f t="shared" si="29"/>
        <v>#REF!</v>
      </c>
      <c r="Y38" s="16"/>
      <c r="Z38" s="71">
        <f t="shared" si="30"/>
        <v>0</v>
      </c>
      <c r="AA38" s="16" t="e">
        <f>+#REF!</f>
        <v>#REF!</v>
      </c>
      <c r="AB38" s="71" t="e">
        <f t="shared" si="31"/>
        <v>#REF!</v>
      </c>
      <c r="AC38" s="16">
        <f t="shared" si="32"/>
        <v>0</v>
      </c>
      <c r="AD38" s="38">
        <f t="shared" si="8"/>
        <v>0</v>
      </c>
      <c r="AE38" s="38" t="e">
        <f t="shared" si="9"/>
        <v>#REF!</v>
      </c>
      <c r="AF38" s="38" t="e">
        <f t="shared" si="10"/>
        <v>#REF!</v>
      </c>
      <c r="AG38" s="38" t="e">
        <f t="shared" si="11"/>
        <v>#REF!</v>
      </c>
      <c r="AH38" s="38">
        <f t="shared" si="12"/>
        <v>0</v>
      </c>
      <c r="AI38" s="34">
        <f t="shared" si="13"/>
        <v>0</v>
      </c>
      <c r="AK38" s="35" t="s">
        <v>122</v>
      </c>
      <c r="AL38" s="36"/>
      <c r="AM38" s="37" t="s">
        <v>123</v>
      </c>
      <c r="AN38" s="16"/>
      <c r="AO38" s="71">
        <f t="shared" si="33"/>
        <v>0</v>
      </c>
      <c r="AP38" s="16"/>
      <c r="AQ38" s="71">
        <f t="shared" si="34"/>
        <v>0</v>
      </c>
      <c r="AR38" s="16" t="e">
        <f>#REF!+#REF!</f>
        <v>#REF!</v>
      </c>
      <c r="AS38" s="71" t="e">
        <f t="shared" si="35"/>
        <v>#REF!</v>
      </c>
      <c r="AT38" s="16"/>
      <c r="AU38" s="71">
        <f t="shared" si="36"/>
        <v>0</v>
      </c>
      <c r="AV38" s="16" t="e">
        <f>#REF!+#REF!</f>
        <v>#REF!</v>
      </c>
      <c r="AW38" s="71" t="e">
        <f t="shared" si="37"/>
        <v>#REF!</v>
      </c>
      <c r="AX38" s="16" t="e">
        <f>+#REF!+E38</f>
        <v>#REF!</v>
      </c>
      <c r="AY38" s="38">
        <f t="shared" si="19"/>
        <v>0</v>
      </c>
      <c r="AZ38" s="38" t="e">
        <f t="shared" si="20"/>
        <v>#REF!</v>
      </c>
      <c r="BA38" s="38" t="e">
        <f t="shared" si="21"/>
        <v>#REF!</v>
      </c>
      <c r="BB38" s="38" t="e">
        <f t="shared" si="22"/>
        <v>#REF!</v>
      </c>
      <c r="BC38" s="38">
        <f t="shared" si="23"/>
        <v>0</v>
      </c>
      <c r="BD38" s="34">
        <f t="shared" si="24"/>
        <v>0</v>
      </c>
    </row>
    <row r="39" spans="2:56" ht="12.95" customHeight="1" x14ac:dyDescent="0.2">
      <c r="B39" s="26" t="s">
        <v>2</v>
      </c>
      <c r="C39" s="27">
        <v>53</v>
      </c>
      <c r="D39" s="48" t="s">
        <v>15</v>
      </c>
      <c r="E39" s="24">
        <f>+E40+E41+E44+E45+E48+E49+E50+E51+E52</f>
        <v>0</v>
      </c>
      <c r="F39"/>
      <c r="G39"/>
      <c r="H39"/>
      <c r="I39"/>
      <c r="P39" s="35" t="s">
        <v>124</v>
      </c>
      <c r="Q39" s="36"/>
      <c r="R39" s="37" t="s">
        <v>125</v>
      </c>
      <c r="S39" s="16"/>
      <c r="T39" s="71">
        <f t="shared" si="27"/>
        <v>0</v>
      </c>
      <c r="U39" s="16"/>
      <c r="V39" s="71">
        <f t="shared" si="28"/>
        <v>0</v>
      </c>
      <c r="W39" s="16" t="e">
        <f>+#REF!</f>
        <v>#REF!</v>
      </c>
      <c r="X39" s="71" t="e">
        <f t="shared" si="29"/>
        <v>#REF!</v>
      </c>
      <c r="Y39" s="16"/>
      <c r="Z39" s="71">
        <f t="shared" si="30"/>
        <v>0</v>
      </c>
      <c r="AA39" s="16" t="e">
        <f>+#REF!</f>
        <v>#REF!</v>
      </c>
      <c r="AB39" s="71" t="e">
        <f t="shared" si="31"/>
        <v>#REF!</v>
      </c>
      <c r="AC39" s="16">
        <f t="shared" si="32"/>
        <v>0</v>
      </c>
      <c r="AD39" s="38">
        <f t="shared" si="8"/>
        <v>0</v>
      </c>
      <c r="AE39" s="38" t="e">
        <f t="shared" si="9"/>
        <v>#REF!</v>
      </c>
      <c r="AF39" s="38" t="e">
        <f t="shared" si="10"/>
        <v>#REF!</v>
      </c>
      <c r="AG39" s="38" t="e">
        <f t="shared" si="11"/>
        <v>#REF!</v>
      </c>
      <c r="AH39" s="38">
        <f t="shared" si="12"/>
        <v>0</v>
      </c>
      <c r="AI39" s="34">
        <f t="shared" si="13"/>
        <v>0</v>
      </c>
      <c r="AK39" s="35" t="s">
        <v>124</v>
      </c>
      <c r="AL39" s="36"/>
      <c r="AM39" s="37" t="s">
        <v>125</v>
      </c>
      <c r="AN39" s="16"/>
      <c r="AO39" s="71">
        <f t="shared" si="33"/>
        <v>0</v>
      </c>
      <c r="AP39" s="16"/>
      <c r="AQ39" s="71">
        <f t="shared" si="34"/>
        <v>0</v>
      </c>
      <c r="AR39" s="16" t="e">
        <f>#REF!+#REF!</f>
        <v>#REF!</v>
      </c>
      <c r="AS39" s="71" t="e">
        <f t="shared" si="35"/>
        <v>#REF!</v>
      </c>
      <c r="AT39" s="16"/>
      <c r="AU39" s="71">
        <f t="shared" si="36"/>
        <v>0</v>
      </c>
      <c r="AV39" s="16" t="e">
        <f>#REF!+#REF!</f>
        <v>#REF!</v>
      </c>
      <c r="AW39" s="71" t="e">
        <f t="shared" si="37"/>
        <v>#REF!</v>
      </c>
      <c r="AX39" s="16" t="e">
        <f>+#REF!+E39</f>
        <v>#REF!</v>
      </c>
      <c r="AY39" s="38">
        <f t="shared" si="19"/>
        <v>0</v>
      </c>
      <c r="AZ39" s="38" t="e">
        <f t="shared" si="20"/>
        <v>#REF!</v>
      </c>
      <c r="BA39" s="38" t="e">
        <f t="shared" si="21"/>
        <v>#REF!</v>
      </c>
      <c r="BB39" s="38" t="e">
        <f t="shared" si="22"/>
        <v>#REF!</v>
      </c>
      <c r="BC39" s="38">
        <f t="shared" si="23"/>
        <v>0</v>
      </c>
      <c r="BD39" s="34">
        <f t="shared" si="24"/>
        <v>0</v>
      </c>
    </row>
    <row r="40" spans="2:56" ht="12.95" customHeight="1" x14ac:dyDescent="0.2">
      <c r="B40" s="29" t="s">
        <v>33</v>
      </c>
      <c r="C40" s="30">
        <v>530</v>
      </c>
      <c r="D40" s="31" t="s">
        <v>62</v>
      </c>
      <c r="E40" s="508"/>
      <c r="F40"/>
      <c r="G40"/>
      <c r="H40"/>
      <c r="I40"/>
      <c r="P40" s="35" t="s">
        <v>126</v>
      </c>
      <c r="Q40" s="36"/>
      <c r="R40" s="37" t="s">
        <v>127</v>
      </c>
      <c r="S40" s="16"/>
      <c r="T40" s="71">
        <f t="shared" si="27"/>
        <v>0</v>
      </c>
      <c r="U40" s="16"/>
      <c r="V40" s="71">
        <f t="shared" si="28"/>
        <v>0</v>
      </c>
      <c r="W40" s="16" t="e">
        <f>+#REF!</f>
        <v>#REF!</v>
      </c>
      <c r="X40" s="71" t="e">
        <f t="shared" si="29"/>
        <v>#REF!</v>
      </c>
      <c r="Y40" s="16"/>
      <c r="Z40" s="71">
        <f t="shared" si="30"/>
        <v>0</v>
      </c>
      <c r="AA40" s="16" t="e">
        <f>+#REF!</f>
        <v>#REF!</v>
      </c>
      <c r="AB40" s="71" t="e">
        <f t="shared" si="31"/>
        <v>#REF!</v>
      </c>
      <c r="AC40" s="16">
        <f t="shared" si="32"/>
        <v>0</v>
      </c>
      <c r="AD40" s="38">
        <f t="shared" si="8"/>
        <v>0</v>
      </c>
      <c r="AE40" s="38" t="e">
        <f t="shared" si="9"/>
        <v>#REF!</v>
      </c>
      <c r="AF40" s="38" t="e">
        <f t="shared" si="10"/>
        <v>#REF!</v>
      </c>
      <c r="AG40" s="38" t="e">
        <f t="shared" si="11"/>
        <v>#REF!</v>
      </c>
      <c r="AH40" s="38">
        <f t="shared" si="12"/>
        <v>0</v>
      </c>
      <c r="AI40" s="34">
        <f t="shared" si="13"/>
        <v>0</v>
      </c>
      <c r="AK40" s="35" t="s">
        <v>126</v>
      </c>
      <c r="AL40" s="36"/>
      <c r="AM40" s="37" t="s">
        <v>127</v>
      </c>
      <c r="AN40" s="16"/>
      <c r="AO40" s="71">
        <f t="shared" si="33"/>
        <v>0</v>
      </c>
      <c r="AP40" s="16"/>
      <c r="AQ40" s="71">
        <f t="shared" si="34"/>
        <v>0</v>
      </c>
      <c r="AR40" s="16" t="e">
        <f>#REF!+#REF!</f>
        <v>#REF!</v>
      </c>
      <c r="AS40" s="71" t="e">
        <f t="shared" si="35"/>
        <v>#REF!</v>
      </c>
      <c r="AT40" s="16"/>
      <c r="AU40" s="71">
        <f t="shared" si="36"/>
        <v>0</v>
      </c>
      <c r="AV40" s="16" t="e">
        <f>#REF!+#REF!</f>
        <v>#REF!</v>
      </c>
      <c r="AW40" s="71" t="e">
        <f t="shared" si="37"/>
        <v>#REF!</v>
      </c>
      <c r="AX40" s="16" t="e">
        <f>+#REF!+E40</f>
        <v>#REF!</v>
      </c>
      <c r="AY40" s="38">
        <f t="shared" si="19"/>
        <v>0</v>
      </c>
      <c r="AZ40" s="38" t="e">
        <f t="shared" si="20"/>
        <v>#REF!</v>
      </c>
      <c r="BA40" s="38" t="e">
        <f t="shared" si="21"/>
        <v>#REF!</v>
      </c>
      <c r="BB40" s="38" t="e">
        <f t="shared" si="22"/>
        <v>#REF!</v>
      </c>
      <c r="BC40" s="38">
        <f t="shared" si="23"/>
        <v>0</v>
      </c>
      <c r="BD40" s="34">
        <f t="shared" si="24"/>
        <v>0</v>
      </c>
    </row>
    <row r="41" spans="2:56" ht="12.95" customHeight="1" x14ac:dyDescent="0.2">
      <c r="B41" s="35" t="s">
        <v>34</v>
      </c>
      <c r="C41" s="36">
        <v>531</v>
      </c>
      <c r="D41" s="37" t="s">
        <v>17</v>
      </c>
      <c r="E41" s="34">
        <f>SUM(E42:E43)</f>
        <v>0</v>
      </c>
      <c r="F41"/>
      <c r="G41"/>
      <c r="H41"/>
      <c r="I41"/>
      <c r="P41" s="77" t="s">
        <v>128</v>
      </c>
      <c r="Q41" s="46"/>
      <c r="R41" s="49" t="s">
        <v>129</v>
      </c>
      <c r="S41" s="19"/>
      <c r="T41" s="76">
        <f t="shared" si="27"/>
        <v>0</v>
      </c>
      <c r="U41" s="19"/>
      <c r="V41" s="76">
        <f t="shared" si="28"/>
        <v>0</v>
      </c>
      <c r="W41" s="19" t="e">
        <f>+#REF!</f>
        <v>#REF!</v>
      </c>
      <c r="X41" s="76" t="e">
        <f t="shared" si="29"/>
        <v>#REF!</v>
      </c>
      <c r="Y41" s="19"/>
      <c r="Z41" s="76">
        <f t="shared" si="30"/>
        <v>0</v>
      </c>
      <c r="AA41" s="19" t="e">
        <f>+#REF!</f>
        <v>#REF!</v>
      </c>
      <c r="AB41" s="76" t="e">
        <f t="shared" si="31"/>
        <v>#REF!</v>
      </c>
      <c r="AC41" s="19">
        <f t="shared" si="32"/>
        <v>0</v>
      </c>
      <c r="AD41" s="38">
        <f t="shared" si="8"/>
        <v>0</v>
      </c>
      <c r="AE41" s="38" t="e">
        <f t="shared" si="9"/>
        <v>#REF!</v>
      </c>
      <c r="AF41" s="38" t="e">
        <f t="shared" si="10"/>
        <v>#REF!</v>
      </c>
      <c r="AG41" s="38" t="e">
        <f t="shared" si="11"/>
        <v>#REF!</v>
      </c>
      <c r="AH41" s="38">
        <f t="shared" si="12"/>
        <v>0</v>
      </c>
      <c r="AI41" s="34">
        <f t="shared" si="13"/>
        <v>0</v>
      </c>
      <c r="AK41" s="77" t="s">
        <v>128</v>
      </c>
      <c r="AL41" s="46"/>
      <c r="AM41" s="49" t="s">
        <v>129</v>
      </c>
      <c r="AN41" s="19"/>
      <c r="AO41" s="76">
        <f t="shared" si="33"/>
        <v>0</v>
      </c>
      <c r="AP41" s="19"/>
      <c r="AQ41" s="76">
        <f t="shared" si="34"/>
        <v>0</v>
      </c>
      <c r="AR41" s="19" t="e">
        <f>#REF!+#REF!</f>
        <v>#REF!</v>
      </c>
      <c r="AS41" s="76" t="e">
        <f t="shared" si="35"/>
        <v>#REF!</v>
      </c>
      <c r="AT41" s="19"/>
      <c r="AU41" s="76">
        <f t="shared" si="36"/>
        <v>0</v>
      </c>
      <c r="AV41" s="19" t="e">
        <f>#REF!+#REF!</f>
        <v>#REF!</v>
      </c>
      <c r="AW41" s="76" t="e">
        <f t="shared" si="37"/>
        <v>#REF!</v>
      </c>
      <c r="AX41" s="19" t="e">
        <f>+#REF!+E41</f>
        <v>#REF!</v>
      </c>
      <c r="AY41" s="38">
        <f t="shared" si="19"/>
        <v>0</v>
      </c>
      <c r="AZ41" s="38" t="e">
        <f t="shared" si="20"/>
        <v>#REF!</v>
      </c>
      <c r="BA41" s="38" t="e">
        <f t="shared" si="21"/>
        <v>#REF!</v>
      </c>
      <c r="BB41" s="38" t="e">
        <f t="shared" si="22"/>
        <v>#REF!</v>
      </c>
      <c r="BC41" s="38">
        <f t="shared" si="23"/>
        <v>0</v>
      </c>
      <c r="BD41" s="34">
        <f t="shared" si="24"/>
        <v>0</v>
      </c>
    </row>
    <row r="42" spans="2:56" ht="12.95" customHeight="1" x14ac:dyDescent="0.2">
      <c r="B42" s="384" t="s">
        <v>130</v>
      </c>
      <c r="C42" s="36"/>
      <c r="D42" s="37" t="s">
        <v>131</v>
      </c>
      <c r="E42" s="509"/>
      <c r="F42"/>
      <c r="G42"/>
      <c r="H42"/>
      <c r="I42"/>
      <c r="P42" s="63" t="s">
        <v>2</v>
      </c>
      <c r="Q42" s="64"/>
      <c r="R42" s="79" t="s">
        <v>15</v>
      </c>
      <c r="S42" s="66">
        <f>+S43+S44+S47+S48+S51+S52+S53+S54+S55</f>
        <v>0</v>
      </c>
      <c r="T42" s="66">
        <f t="shared" ref="T42:AC42" si="38">+T43+T44+T47+T48+T51+T52+T53+T54+T55</f>
        <v>0</v>
      </c>
      <c r="U42" s="66">
        <f t="shared" si="38"/>
        <v>0</v>
      </c>
      <c r="V42" s="66">
        <f t="shared" si="38"/>
        <v>0</v>
      </c>
      <c r="W42" s="66" t="e">
        <f t="shared" si="38"/>
        <v>#REF!</v>
      </c>
      <c r="X42" s="66" t="e">
        <f t="shared" si="38"/>
        <v>#REF!</v>
      </c>
      <c r="Y42" s="66">
        <f t="shared" si="38"/>
        <v>0</v>
      </c>
      <c r="Z42" s="66">
        <f t="shared" si="38"/>
        <v>0</v>
      </c>
      <c r="AA42" s="66" t="e">
        <f t="shared" si="38"/>
        <v>#REF!</v>
      </c>
      <c r="AB42" s="66" t="e">
        <f t="shared" si="38"/>
        <v>#REF!</v>
      </c>
      <c r="AC42" s="66">
        <f t="shared" si="38"/>
        <v>0</v>
      </c>
      <c r="AD42" s="66">
        <f t="shared" si="8"/>
        <v>0</v>
      </c>
      <c r="AE42" s="66" t="e">
        <f t="shared" si="9"/>
        <v>#REF!</v>
      </c>
      <c r="AF42" s="66" t="e">
        <f t="shared" si="10"/>
        <v>#REF!</v>
      </c>
      <c r="AG42" s="66" t="e">
        <f t="shared" si="11"/>
        <v>#REF!</v>
      </c>
      <c r="AH42" s="66">
        <f t="shared" si="12"/>
        <v>0</v>
      </c>
      <c r="AI42" s="68">
        <f t="shared" si="13"/>
        <v>0</v>
      </c>
      <c r="AK42" s="63" t="s">
        <v>2</v>
      </c>
      <c r="AL42" s="64"/>
      <c r="AM42" s="79" t="s">
        <v>15</v>
      </c>
      <c r="AN42" s="66">
        <f t="shared" ref="AN42:AX42" si="39">+AN43+AN44+AN47+AN48+AN51+AN52+AN53+AN54+AN55</f>
        <v>0</v>
      </c>
      <c r="AO42" s="66">
        <f t="shared" si="39"/>
        <v>0</v>
      </c>
      <c r="AP42" s="66">
        <f t="shared" si="39"/>
        <v>0</v>
      </c>
      <c r="AQ42" s="66">
        <f t="shared" si="39"/>
        <v>0</v>
      </c>
      <c r="AR42" s="23" t="e">
        <f t="shared" si="39"/>
        <v>#REF!</v>
      </c>
      <c r="AS42" s="66" t="e">
        <f t="shared" si="39"/>
        <v>#REF!</v>
      </c>
      <c r="AT42" s="66">
        <f t="shared" si="39"/>
        <v>0</v>
      </c>
      <c r="AU42" s="66">
        <f t="shared" si="39"/>
        <v>0</v>
      </c>
      <c r="AV42" s="23" t="e">
        <f t="shared" si="39"/>
        <v>#REF!</v>
      </c>
      <c r="AW42" s="66" t="e">
        <f t="shared" si="39"/>
        <v>#REF!</v>
      </c>
      <c r="AX42" s="23" t="e">
        <f t="shared" si="39"/>
        <v>#REF!</v>
      </c>
      <c r="AY42" s="66">
        <f t="shared" si="19"/>
        <v>0</v>
      </c>
      <c r="AZ42" s="66" t="e">
        <f t="shared" si="20"/>
        <v>#REF!</v>
      </c>
      <c r="BA42" s="66" t="e">
        <f t="shared" si="21"/>
        <v>#REF!</v>
      </c>
      <c r="BB42" s="66" t="e">
        <f t="shared" si="22"/>
        <v>#REF!</v>
      </c>
      <c r="BC42" s="66">
        <f t="shared" si="23"/>
        <v>0</v>
      </c>
      <c r="BD42" s="68">
        <f t="shared" si="24"/>
        <v>0</v>
      </c>
    </row>
    <row r="43" spans="2:56" ht="12.95" customHeight="1" x14ac:dyDescent="0.2">
      <c r="B43" s="384" t="s">
        <v>132</v>
      </c>
      <c r="C43" s="36"/>
      <c r="D43" s="37" t="s">
        <v>133</v>
      </c>
      <c r="E43" s="509"/>
      <c r="F43"/>
      <c r="G43"/>
      <c r="H43"/>
      <c r="I43"/>
      <c r="P43" s="29" t="s">
        <v>33</v>
      </c>
      <c r="Q43" s="30">
        <v>530</v>
      </c>
      <c r="R43" s="31" t="s">
        <v>62</v>
      </c>
      <c r="S43" s="18"/>
      <c r="T43" s="74">
        <f t="shared" ref="T43:T58" si="40">+S43*$V$9*$Z$9*$AC$9</f>
        <v>0</v>
      </c>
      <c r="U43" s="18"/>
      <c r="V43" s="74">
        <f t="shared" ref="V43:V58" si="41">+U43*$Z$9*$AC$9</f>
        <v>0</v>
      </c>
      <c r="W43" s="18" t="e">
        <f>+#REF!</f>
        <v>#REF!</v>
      </c>
      <c r="X43" s="74" t="e">
        <f t="shared" ref="X43:X58" si="42">+W43*$Z$9*$AC$9</f>
        <v>#REF!</v>
      </c>
      <c r="Y43" s="18"/>
      <c r="Z43" s="74">
        <f t="shared" ref="Z43:Z58" si="43">+Y43*$AC$9</f>
        <v>0</v>
      </c>
      <c r="AA43" s="18" t="e">
        <f>+#REF!</f>
        <v>#REF!</v>
      </c>
      <c r="AB43" s="74" t="e">
        <f t="shared" ref="AB43:AB58" si="44">+AA43*$AC$9</f>
        <v>#REF!</v>
      </c>
      <c r="AC43" s="18">
        <f t="shared" ref="AC43:AC58" si="45">+I43</f>
        <v>0</v>
      </c>
      <c r="AD43" s="32">
        <f t="shared" si="8"/>
        <v>0</v>
      </c>
      <c r="AE43" s="32" t="e">
        <f t="shared" si="9"/>
        <v>#REF!</v>
      </c>
      <c r="AF43" s="32" t="e">
        <f t="shared" si="10"/>
        <v>#REF!</v>
      </c>
      <c r="AG43" s="32" t="e">
        <f t="shared" si="11"/>
        <v>#REF!</v>
      </c>
      <c r="AH43" s="32">
        <f t="shared" si="12"/>
        <v>0</v>
      </c>
      <c r="AI43" s="33">
        <f t="shared" si="13"/>
        <v>0</v>
      </c>
      <c r="AK43" s="29" t="s">
        <v>33</v>
      </c>
      <c r="AL43" s="30">
        <v>530</v>
      </c>
      <c r="AM43" s="31" t="s">
        <v>62</v>
      </c>
      <c r="AN43" s="18"/>
      <c r="AO43" s="74">
        <f t="shared" ref="AO43:AO58" si="46">+AN43*$AQ$9*$AU$9*$AX$9</f>
        <v>0</v>
      </c>
      <c r="AP43" s="18"/>
      <c r="AQ43" s="74">
        <f t="shared" ref="AQ43:AQ58" si="47">+AP43*$AU$9*$AX$9</f>
        <v>0</v>
      </c>
      <c r="AR43" s="18" t="e">
        <f>#REF!+#REF!</f>
        <v>#REF!</v>
      </c>
      <c r="AS43" s="74" t="e">
        <f t="shared" ref="AS43:AS58" si="48">+AR43*$AU$9*$AX$9</f>
        <v>#REF!</v>
      </c>
      <c r="AT43" s="18"/>
      <c r="AU43" s="74">
        <f t="shared" ref="AU43:AU58" si="49">+AT43*$AX$9</f>
        <v>0</v>
      </c>
      <c r="AV43" s="18" t="e">
        <f>#REF!+#REF!</f>
        <v>#REF!</v>
      </c>
      <c r="AW43" s="74" t="e">
        <f t="shared" ref="AW43:AW58" si="50">+AV43*$AX$9</f>
        <v>#REF!</v>
      </c>
      <c r="AX43" s="18" t="e">
        <f>+#REF!+E43</f>
        <v>#REF!</v>
      </c>
      <c r="AY43" s="32">
        <f t="shared" si="19"/>
        <v>0</v>
      </c>
      <c r="AZ43" s="32" t="e">
        <f t="shared" si="20"/>
        <v>#REF!</v>
      </c>
      <c r="BA43" s="32" t="e">
        <f t="shared" si="21"/>
        <v>#REF!</v>
      </c>
      <c r="BB43" s="32" t="e">
        <f t="shared" si="22"/>
        <v>#REF!</v>
      </c>
      <c r="BC43" s="32">
        <f t="shared" si="23"/>
        <v>0</v>
      </c>
      <c r="BD43" s="33">
        <f t="shared" si="24"/>
        <v>0</v>
      </c>
    </row>
    <row r="44" spans="2:56" ht="12.95" customHeight="1" x14ac:dyDescent="0.2">
      <c r="B44" s="35" t="s">
        <v>32</v>
      </c>
      <c r="C44" s="36">
        <v>532</v>
      </c>
      <c r="D44" s="37" t="s">
        <v>16</v>
      </c>
      <c r="E44" s="509"/>
      <c r="F44"/>
      <c r="G44"/>
      <c r="H44"/>
      <c r="I44"/>
      <c r="P44" s="35" t="s">
        <v>34</v>
      </c>
      <c r="Q44" s="36">
        <v>531</v>
      </c>
      <c r="R44" s="37" t="s">
        <v>17</v>
      </c>
      <c r="S44" s="38"/>
      <c r="T44" s="38">
        <f t="shared" si="40"/>
        <v>0</v>
      </c>
      <c r="U44" s="38"/>
      <c r="V44" s="38">
        <f t="shared" si="41"/>
        <v>0</v>
      </c>
      <c r="W44" s="38" t="e">
        <f>+#REF!</f>
        <v>#REF!</v>
      </c>
      <c r="X44" s="38" t="e">
        <f t="shared" si="42"/>
        <v>#REF!</v>
      </c>
      <c r="Y44" s="38"/>
      <c r="Z44" s="38">
        <f t="shared" si="43"/>
        <v>0</v>
      </c>
      <c r="AA44" s="38" t="e">
        <f>+#REF!</f>
        <v>#REF!</v>
      </c>
      <c r="AB44" s="38" t="e">
        <f t="shared" si="44"/>
        <v>#REF!</v>
      </c>
      <c r="AC44" s="38">
        <f t="shared" si="45"/>
        <v>0</v>
      </c>
      <c r="AD44" s="38">
        <f t="shared" si="8"/>
        <v>0</v>
      </c>
      <c r="AE44" s="38" t="e">
        <f t="shared" si="9"/>
        <v>#REF!</v>
      </c>
      <c r="AF44" s="38" t="e">
        <f t="shared" si="10"/>
        <v>#REF!</v>
      </c>
      <c r="AG44" s="38" t="e">
        <f t="shared" si="11"/>
        <v>#REF!</v>
      </c>
      <c r="AH44" s="38">
        <f t="shared" si="12"/>
        <v>0</v>
      </c>
      <c r="AI44" s="34">
        <f t="shared" si="13"/>
        <v>0</v>
      </c>
      <c r="AK44" s="35" t="s">
        <v>34</v>
      </c>
      <c r="AL44" s="36">
        <v>531</v>
      </c>
      <c r="AM44" s="37" t="s">
        <v>17</v>
      </c>
      <c r="AN44" s="38"/>
      <c r="AO44" s="38">
        <f t="shared" si="46"/>
        <v>0</v>
      </c>
      <c r="AP44" s="38"/>
      <c r="AQ44" s="38">
        <f t="shared" si="47"/>
        <v>0</v>
      </c>
      <c r="AR44" s="38" t="e">
        <f>#REF!+#REF!</f>
        <v>#REF!</v>
      </c>
      <c r="AS44" s="38" t="e">
        <f t="shared" si="48"/>
        <v>#REF!</v>
      </c>
      <c r="AT44" s="38"/>
      <c r="AU44" s="38">
        <f t="shared" si="49"/>
        <v>0</v>
      </c>
      <c r="AV44" s="38" t="e">
        <f>#REF!+#REF!</f>
        <v>#REF!</v>
      </c>
      <c r="AW44" s="38" t="e">
        <f t="shared" si="50"/>
        <v>#REF!</v>
      </c>
      <c r="AX44" s="38" t="e">
        <f>+#REF!+E44</f>
        <v>#REF!</v>
      </c>
      <c r="AY44" s="38">
        <f t="shared" si="19"/>
        <v>0</v>
      </c>
      <c r="AZ44" s="38" t="e">
        <f t="shared" si="20"/>
        <v>#REF!</v>
      </c>
      <c r="BA44" s="38" t="e">
        <f t="shared" si="21"/>
        <v>#REF!</v>
      </c>
      <c r="BB44" s="38" t="e">
        <f t="shared" si="22"/>
        <v>#REF!</v>
      </c>
      <c r="BC44" s="38">
        <f t="shared" si="23"/>
        <v>0</v>
      </c>
      <c r="BD44" s="34">
        <f t="shared" si="24"/>
        <v>0</v>
      </c>
    </row>
    <row r="45" spans="2:56" ht="12.95" customHeight="1" x14ac:dyDescent="0.2">
      <c r="B45" s="35" t="s">
        <v>35</v>
      </c>
      <c r="C45" s="36">
        <v>533</v>
      </c>
      <c r="D45" s="37" t="s">
        <v>18</v>
      </c>
      <c r="E45" s="512">
        <f>SUM(E46:E47)</f>
        <v>0</v>
      </c>
      <c r="F45"/>
      <c r="G45"/>
      <c r="H45"/>
      <c r="I45"/>
      <c r="P45" s="35" t="s">
        <v>130</v>
      </c>
      <c r="Q45" s="36"/>
      <c r="R45" s="37" t="s">
        <v>131</v>
      </c>
      <c r="S45" s="16"/>
      <c r="T45" s="71">
        <f t="shared" si="40"/>
        <v>0</v>
      </c>
      <c r="U45" s="16"/>
      <c r="V45" s="71">
        <f t="shared" si="41"/>
        <v>0</v>
      </c>
      <c r="W45" s="16" t="e">
        <f>+#REF!</f>
        <v>#REF!</v>
      </c>
      <c r="X45" s="71" t="e">
        <f t="shared" si="42"/>
        <v>#REF!</v>
      </c>
      <c r="Y45" s="16"/>
      <c r="Z45" s="71">
        <f t="shared" si="43"/>
        <v>0</v>
      </c>
      <c r="AA45" s="16" t="e">
        <f>+#REF!</f>
        <v>#REF!</v>
      </c>
      <c r="AB45" s="71" t="e">
        <f t="shared" si="44"/>
        <v>#REF!</v>
      </c>
      <c r="AC45" s="16">
        <f t="shared" si="45"/>
        <v>0</v>
      </c>
      <c r="AD45" s="38">
        <f t="shared" si="8"/>
        <v>0</v>
      </c>
      <c r="AE45" s="38" t="e">
        <f t="shared" si="9"/>
        <v>#REF!</v>
      </c>
      <c r="AF45" s="38" t="e">
        <f t="shared" si="10"/>
        <v>#REF!</v>
      </c>
      <c r="AG45" s="38" t="e">
        <f t="shared" si="11"/>
        <v>#REF!</v>
      </c>
      <c r="AH45" s="38">
        <f t="shared" si="12"/>
        <v>0</v>
      </c>
      <c r="AI45" s="34">
        <f t="shared" si="13"/>
        <v>0</v>
      </c>
      <c r="AK45" s="35" t="s">
        <v>130</v>
      </c>
      <c r="AL45" s="36"/>
      <c r="AM45" s="37" t="s">
        <v>131</v>
      </c>
      <c r="AN45" s="16"/>
      <c r="AO45" s="71">
        <f t="shared" si="46"/>
        <v>0</v>
      </c>
      <c r="AP45" s="16"/>
      <c r="AQ45" s="71">
        <f t="shared" si="47"/>
        <v>0</v>
      </c>
      <c r="AR45" s="16" t="e">
        <f>#REF!+#REF!</f>
        <v>#REF!</v>
      </c>
      <c r="AS45" s="71" t="e">
        <f t="shared" si="48"/>
        <v>#REF!</v>
      </c>
      <c r="AT45" s="16"/>
      <c r="AU45" s="71">
        <f t="shared" si="49"/>
        <v>0</v>
      </c>
      <c r="AV45" s="16" t="e">
        <f>#REF!+#REF!</f>
        <v>#REF!</v>
      </c>
      <c r="AW45" s="71" t="e">
        <f t="shared" si="50"/>
        <v>#REF!</v>
      </c>
      <c r="AX45" s="16" t="e">
        <f>+#REF!+E45</f>
        <v>#REF!</v>
      </c>
      <c r="AY45" s="38">
        <f t="shared" si="19"/>
        <v>0</v>
      </c>
      <c r="AZ45" s="38" t="e">
        <f t="shared" si="20"/>
        <v>#REF!</v>
      </c>
      <c r="BA45" s="38" t="e">
        <f t="shared" si="21"/>
        <v>#REF!</v>
      </c>
      <c r="BB45" s="38" t="e">
        <f t="shared" si="22"/>
        <v>#REF!</v>
      </c>
      <c r="BC45" s="38">
        <f t="shared" si="23"/>
        <v>0</v>
      </c>
      <c r="BD45" s="34">
        <f t="shared" si="24"/>
        <v>0</v>
      </c>
    </row>
    <row r="46" spans="2:56" ht="12.95" customHeight="1" x14ac:dyDescent="0.2">
      <c r="B46" s="384" t="s">
        <v>248</v>
      </c>
      <c r="C46" s="36"/>
      <c r="D46" s="37" t="s">
        <v>365</v>
      </c>
      <c r="E46" s="509"/>
      <c r="F46"/>
      <c r="G46"/>
      <c r="H46"/>
      <c r="I46"/>
      <c r="P46" s="35" t="s">
        <v>132</v>
      </c>
      <c r="Q46" s="36"/>
      <c r="R46" s="37" t="s">
        <v>133</v>
      </c>
      <c r="S46" s="16"/>
      <c r="T46" s="71">
        <f t="shared" si="40"/>
        <v>0</v>
      </c>
      <c r="U46" s="16"/>
      <c r="V46" s="71">
        <f t="shared" si="41"/>
        <v>0</v>
      </c>
      <c r="W46" s="16" t="e">
        <f>+#REF!</f>
        <v>#REF!</v>
      </c>
      <c r="X46" s="71" t="e">
        <f t="shared" si="42"/>
        <v>#REF!</v>
      </c>
      <c r="Y46" s="16"/>
      <c r="Z46" s="71">
        <f t="shared" si="43"/>
        <v>0</v>
      </c>
      <c r="AA46" s="16" t="e">
        <f>+#REF!</f>
        <v>#REF!</v>
      </c>
      <c r="AB46" s="71" t="e">
        <f t="shared" si="44"/>
        <v>#REF!</v>
      </c>
      <c r="AC46" s="16">
        <f t="shared" si="45"/>
        <v>0</v>
      </c>
      <c r="AD46" s="38">
        <f t="shared" si="8"/>
        <v>0</v>
      </c>
      <c r="AE46" s="38" t="e">
        <f t="shared" si="9"/>
        <v>#REF!</v>
      </c>
      <c r="AF46" s="38" t="e">
        <f t="shared" si="10"/>
        <v>#REF!</v>
      </c>
      <c r="AG46" s="38" t="e">
        <f t="shared" si="11"/>
        <v>#REF!</v>
      </c>
      <c r="AH46" s="38">
        <f t="shared" si="12"/>
        <v>0</v>
      </c>
      <c r="AI46" s="34">
        <f t="shared" si="13"/>
        <v>0</v>
      </c>
      <c r="AK46" s="35" t="s">
        <v>132</v>
      </c>
      <c r="AL46" s="36"/>
      <c r="AM46" s="37" t="s">
        <v>133</v>
      </c>
      <c r="AN46" s="16"/>
      <c r="AO46" s="71">
        <f t="shared" si="46"/>
        <v>0</v>
      </c>
      <c r="AP46" s="16"/>
      <c r="AQ46" s="71">
        <f t="shared" si="47"/>
        <v>0</v>
      </c>
      <c r="AR46" s="16" t="e">
        <f>#REF!+#REF!</f>
        <v>#REF!</v>
      </c>
      <c r="AS46" s="71" t="e">
        <f t="shared" si="48"/>
        <v>#REF!</v>
      </c>
      <c r="AT46" s="16"/>
      <c r="AU46" s="71">
        <f t="shared" si="49"/>
        <v>0</v>
      </c>
      <c r="AV46" s="16" t="e">
        <f>#REF!+#REF!</f>
        <v>#REF!</v>
      </c>
      <c r="AW46" s="71" t="e">
        <f t="shared" si="50"/>
        <v>#REF!</v>
      </c>
      <c r="AX46" s="16" t="e">
        <f>+#REF!+E46</f>
        <v>#REF!</v>
      </c>
      <c r="AY46" s="38">
        <f t="shared" si="19"/>
        <v>0</v>
      </c>
      <c r="AZ46" s="38" t="e">
        <f t="shared" si="20"/>
        <v>#REF!</v>
      </c>
      <c r="BA46" s="38" t="e">
        <f t="shared" si="21"/>
        <v>#REF!</v>
      </c>
      <c r="BB46" s="38" t="e">
        <f t="shared" si="22"/>
        <v>#REF!</v>
      </c>
      <c r="BC46" s="38">
        <f t="shared" si="23"/>
        <v>0</v>
      </c>
      <c r="BD46" s="34">
        <f t="shared" si="24"/>
        <v>0</v>
      </c>
    </row>
    <row r="47" spans="2:56" ht="12.95" customHeight="1" x14ac:dyDescent="0.2">
      <c r="B47" s="384" t="s">
        <v>249</v>
      </c>
      <c r="C47" s="36"/>
      <c r="D47" s="37" t="s">
        <v>366</v>
      </c>
      <c r="E47" s="509"/>
      <c r="F47"/>
      <c r="G47"/>
      <c r="H47"/>
      <c r="I47"/>
      <c r="P47" s="35" t="s">
        <v>32</v>
      </c>
      <c r="Q47" s="36">
        <v>532</v>
      </c>
      <c r="R47" s="37" t="s">
        <v>16</v>
      </c>
      <c r="S47" s="16"/>
      <c r="T47" s="71">
        <f t="shared" si="40"/>
        <v>0</v>
      </c>
      <c r="U47" s="16"/>
      <c r="V47" s="71">
        <f t="shared" si="41"/>
        <v>0</v>
      </c>
      <c r="W47" s="16" t="e">
        <f>+#REF!</f>
        <v>#REF!</v>
      </c>
      <c r="X47" s="71" t="e">
        <f t="shared" si="42"/>
        <v>#REF!</v>
      </c>
      <c r="Y47" s="16"/>
      <c r="Z47" s="71">
        <f t="shared" si="43"/>
        <v>0</v>
      </c>
      <c r="AA47" s="16" t="e">
        <f>+#REF!</f>
        <v>#REF!</v>
      </c>
      <c r="AB47" s="71" t="e">
        <f t="shared" si="44"/>
        <v>#REF!</v>
      </c>
      <c r="AC47" s="16">
        <f t="shared" si="45"/>
        <v>0</v>
      </c>
      <c r="AD47" s="38">
        <f t="shared" si="8"/>
        <v>0</v>
      </c>
      <c r="AE47" s="38" t="e">
        <f t="shared" si="9"/>
        <v>#REF!</v>
      </c>
      <c r="AF47" s="38" t="e">
        <f t="shared" si="10"/>
        <v>#REF!</v>
      </c>
      <c r="AG47" s="38" t="e">
        <f t="shared" si="11"/>
        <v>#REF!</v>
      </c>
      <c r="AH47" s="38">
        <f t="shared" si="12"/>
        <v>0</v>
      </c>
      <c r="AI47" s="34">
        <f t="shared" si="13"/>
        <v>0</v>
      </c>
      <c r="AK47" s="35" t="s">
        <v>32</v>
      </c>
      <c r="AL47" s="36">
        <v>532</v>
      </c>
      <c r="AM47" s="37" t="s">
        <v>16</v>
      </c>
      <c r="AN47" s="16"/>
      <c r="AO47" s="71">
        <f t="shared" si="46"/>
        <v>0</v>
      </c>
      <c r="AP47" s="16"/>
      <c r="AQ47" s="71">
        <f t="shared" si="47"/>
        <v>0</v>
      </c>
      <c r="AR47" s="16" t="e">
        <f>#REF!+#REF!</f>
        <v>#REF!</v>
      </c>
      <c r="AS47" s="71" t="e">
        <f t="shared" si="48"/>
        <v>#REF!</v>
      </c>
      <c r="AT47" s="16"/>
      <c r="AU47" s="71">
        <f t="shared" si="49"/>
        <v>0</v>
      </c>
      <c r="AV47" s="16" t="e">
        <f>#REF!+#REF!</f>
        <v>#REF!</v>
      </c>
      <c r="AW47" s="71" t="e">
        <f t="shared" si="50"/>
        <v>#REF!</v>
      </c>
      <c r="AX47" s="16" t="e">
        <f>+#REF!+E47</f>
        <v>#REF!</v>
      </c>
      <c r="AY47" s="38">
        <f t="shared" si="19"/>
        <v>0</v>
      </c>
      <c r="AZ47" s="38" t="e">
        <f t="shared" si="20"/>
        <v>#REF!</v>
      </c>
      <c r="BA47" s="38" t="e">
        <f t="shared" si="21"/>
        <v>#REF!</v>
      </c>
      <c r="BB47" s="38" t="e">
        <f t="shared" si="22"/>
        <v>#REF!</v>
      </c>
      <c r="BC47" s="38">
        <f t="shared" si="23"/>
        <v>0</v>
      </c>
      <c r="BD47" s="34">
        <f t="shared" si="24"/>
        <v>0</v>
      </c>
    </row>
    <row r="48" spans="2:56" ht="12.95" customHeight="1" x14ac:dyDescent="0.2">
      <c r="B48" s="35" t="s">
        <v>36</v>
      </c>
      <c r="C48" s="36">
        <v>534</v>
      </c>
      <c r="D48" s="37" t="s">
        <v>134</v>
      </c>
      <c r="E48" s="509"/>
      <c r="F48"/>
      <c r="G48"/>
      <c r="H48"/>
      <c r="I48"/>
      <c r="P48" s="35" t="s">
        <v>35</v>
      </c>
      <c r="Q48" s="36">
        <v>533</v>
      </c>
      <c r="R48" s="37" t="s">
        <v>18</v>
      </c>
      <c r="S48" s="16"/>
      <c r="T48" s="71">
        <f t="shared" si="40"/>
        <v>0</v>
      </c>
      <c r="U48" s="16"/>
      <c r="V48" s="71">
        <f t="shared" si="41"/>
        <v>0</v>
      </c>
      <c r="W48" s="16" t="e">
        <f>+#REF!</f>
        <v>#REF!</v>
      </c>
      <c r="X48" s="71" t="e">
        <f t="shared" si="42"/>
        <v>#REF!</v>
      </c>
      <c r="Y48" s="16"/>
      <c r="Z48" s="71">
        <f t="shared" si="43"/>
        <v>0</v>
      </c>
      <c r="AA48" s="16" t="e">
        <f>+#REF!</f>
        <v>#REF!</v>
      </c>
      <c r="AB48" s="71" t="e">
        <f t="shared" si="44"/>
        <v>#REF!</v>
      </c>
      <c r="AC48" s="16">
        <f t="shared" si="45"/>
        <v>0</v>
      </c>
      <c r="AD48" s="38">
        <f t="shared" si="8"/>
        <v>0</v>
      </c>
      <c r="AE48" s="38" t="e">
        <f t="shared" si="9"/>
        <v>#REF!</v>
      </c>
      <c r="AF48" s="38" t="e">
        <f t="shared" si="10"/>
        <v>#REF!</v>
      </c>
      <c r="AG48" s="38" t="e">
        <f t="shared" si="11"/>
        <v>#REF!</v>
      </c>
      <c r="AH48" s="38">
        <f t="shared" si="12"/>
        <v>0</v>
      </c>
      <c r="AI48" s="34">
        <f t="shared" si="13"/>
        <v>0</v>
      </c>
      <c r="AK48" s="35" t="s">
        <v>35</v>
      </c>
      <c r="AL48" s="36">
        <v>533</v>
      </c>
      <c r="AM48" s="37" t="s">
        <v>18</v>
      </c>
      <c r="AN48" s="16"/>
      <c r="AO48" s="71">
        <f t="shared" si="46"/>
        <v>0</v>
      </c>
      <c r="AP48" s="16"/>
      <c r="AQ48" s="71">
        <f t="shared" si="47"/>
        <v>0</v>
      </c>
      <c r="AR48" s="16" t="e">
        <f>#REF!+#REF!</f>
        <v>#REF!</v>
      </c>
      <c r="AS48" s="71" t="e">
        <f t="shared" si="48"/>
        <v>#REF!</v>
      </c>
      <c r="AT48" s="16"/>
      <c r="AU48" s="71">
        <f t="shared" si="49"/>
        <v>0</v>
      </c>
      <c r="AV48" s="16" t="e">
        <f>#REF!+#REF!</f>
        <v>#REF!</v>
      </c>
      <c r="AW48" s="71" t="e">
        <f t="shared" si="50"/>
        <v>#REF!</v>
      </c>
      <c r="AX48" s="16" t="e">
        <f>+#REF!+E48</f>
        <v>#REF!</v>
      </c>
      <c r="AY48" s="38">
        <f t="shared" si="19"/>
        <v>0</v>
      </c>
      <c r="AZ48" s="38" t="e">
        <f t="shared" si="20"/>
        <v>#REF!</v>
      </c>
      <c r="BA48" s="38" t="e">
        <f t="shared" si="21"/>
        <v>#REF!</v>
      </c>
      <c r="BB48" s="38" t="e">
        <f t="shared" si="22"/>
        <v>#REF!</v>
      </c>
      <c r="BC48" s="38">
        <f t="shared" si="23"/>
        <v>0</v>
      </c>
      <c r="BD48" s="34">
        <f t="shared" si="24"/>
        <v>0</v>
      </c>
    </row>
    <row r="49" spans="2:56" ht="12.95" customHeight="1" x14ac:dyDescent="0.2">
      <c r="B49" s="35" t="s">
        <v>45</v>
      </c>
      <c r="C49" s="36">
        <v>535</v>
      </c>
      <c r="D49" s="37" t="s">
        <v>19</v>
      </c>
      <c r="E49" s="509"/>
      <c r="F49"/>
      <c r="G49"/>
      <c r="H49"/>
      <c r="I49"/>
      <c r="P49" s="35"/>
      <c r="Q49" s="36"/>
      <c r="R49" s="37"/>
      <c r="S49" s="16"/>
      <c r="T49" s="71"/>
      <c r="U49" s="16"/>
      <c r="V49" s="71"/>
      <c r="W49" s="16"/>
      <c r="X49" s="71"/>
      <c r="Y49" s="16"/>
      <c r="Z49" s="71"/>
      <c r="AA49" s="16"/>
      <c r="AB49" s="71"/>
      <c r="AC49" s="16"/>
      <c r="AD49" s="38"/>
      <c r="AE49" s="38"/>
      <c r="AF49" s="38"/>
      <c r="AG49" s="38"/>
      <c r="AH49" s="38"/>
      <c r="AI49" s="34"/>
      <c r="AK49" s="35"/>
      <c r="AL49" s="36"/>
      <c r="AM49" s="37"/>
      <c r="AN49" s="16"/>
      <c r="AO49" s="71"/>
      <c r="AP49" s="16"/>
      <c r="AQ49" s="71"/>
      <c r="AR49" s="16"/>
      <c r="AS49" s="71"/>
      <c r="AT49" s="16"/>
      <c r="AU49" s="71"/>
      <c r="AV49" s="16"/>
      <c r="AW49" s="71"/>
      <c r="AX49" s="16"/>
      <c r="AY49" s="38"/>
      <c r="AZ49" s="38"/>
      <c r="BA49" s="38"/>
      <c r="BB49" s="38"/>
      <c r="BC49" s="38"/>
      <c r="BD49" s="34"/>
    </row>
    <row r="50" spans="2:56" ht="12.95" customHeight="1" x14ac:dyDescent="0.2">
      <c r="B50" s="35" t="s">
        <v>46</v>
      </c>
      <c r="C50" s="36">
        <v>536</v>
      </c>
      <c r="D50" s="37" t="s">
        <v>63</v>
      </c>
      <c r="E50" s="509"/>
      <c r="F50"/>
      <c r="G50"/>
      <c r="H50"/>
      <c r="I50"/>
      <c r="P50" s="35"/>
      <c r="Q50" s="36"/>
      <c r="R50" s="37"/>
      <c r="S50" s="16"/>
      <c r="T50" s="71"/>
      <c r="U50" s="16"/>
      <c r="V50" s="71"/>
      <c r="W50" s="16"/>
      <c r="X50" s="71"/>
      <c r="Y50" s="16"/>
      <c r="Z50" s="71"/>
      <c r="AA50" s="16"/>
      <c r="AB50" s="71"/>
      <c r="AC50" s="16"/>
      <c r="AD50" s="38"/>
      <c r="AE50" s="38"/>
      <c r="AF50" s="38"/>
      <c r="AG50" s="38"/>
      <c r="AH50" s="38"/>
      <c r="AI50" s="34"/>
      <c r="AK50" s="35"/>
      <c r="AL50" s="36"/>
      <c r="AM50" s="37"/>
      <c r="AN50" s="16"/>
      <c r="AO50" s="71"/>
      <c r="AP50" s="16"/>
      <c r="AQ50" s="71"/>
      <c r="AR50" s="16"/>
      <c r="AS50" s="71"/>
      <c r="AT50" s="16"/>
      <c r="AU50" s="71"/>
      <c r="AV50" s="16"/>
      <c r="AW50" s="71"/>
      <c r="AX50" s="16"/>
      <c r="AY50" s="38"/>
      <c r="AZ50" s="38"/>
      <c r="BA50" s="38"/>
      <c r="BB50" s="38"/>
      <c r="BC50" s="38"/>
      <c r="BD50" s="34"/>
    </row>
    <row r="51" spans="2:56" ht="12.95" customHeight="1" x14ac:dyDescent="0.2">
      <c r="B51" s="35" t="s">
        <v>135</v>
      </c>
      <c r="C51" s="36">
        <v>537</v>
      </c>
      <c r="D51" s="45" t="s">
        <v>149</v>
      </c>
      <c r="E51" s="509"/>
      <c r="F51"/>
      <c r="G51"/>
      <c r="H51"/>
      <c r="I51"/>
      <c r="P51" s="35" t="s">
        <v>36</v>
      </c>
      <c r="Q51" s="36">
        <v>534</v>
      </c>
      <c r="R51" s="37" t="s">
        <v>134</v>
      </c>
      <c r="S51" s="16"/>
      <c r="T51" s="71">
        <f t="shared" si="40"/>
        <v>0</v>
      </c>
      <c r="U51" s="16"/>
      <c r="V51" s="71">
        <f t="shared" si="41"/>
        <v>0</v>
      </c>
      <c r="W51" s="16" t="e">
        <f>+#REF!</f>
        <v>#REF!</v>
      </c>
      <c r="X51" s="71" t="e">
        <f t="shared" si="42"/>
        <v>#REF!</v>
      </c>
      <c r="Y51" s="16"/>
      <c r="Z51" s="71">
        <f t="shared" si="43"/>
        <v>0</v>
      </c>
      <c r="AA51" s="16" t="e">
        <f>+#REF!</f>
        <v>#REF!</v>
      </c>
      <c r="AB51" s="71" t="e">
        <f t="shared" si="44"/>
        <v>#REF!</v>
      </c>
      <c r="AC51" s="16">
        <f t="shared" si="45"/>
        <v>0</v>
      </c>
      <c r="AD51" s="38">
        <f t="shared" si="8"/>
        <v>0</v>
      </c>
      <c r="AE51" s="38" t="e">
        <f t="shared" si="9"/>
        <v>#REF!</v>
      </c>
      <c r="AF51" s="38" t="e">
        <f t="shared" si="10"/>
        <v>#REF!</v>
      </c>
      <c r="AG51" s="38" t="e">
        <f t="shared" si="11"/>
        <v>#REF!</v>
      </c>
      <c r="AH51" s="38">
        <f t="shared" si="12"/>
        <v>0</v>
      </c>
      <c r="AI51" s="34">
        <f t="shared" si="13"/>
        <v>0</v>
      </c>
      <c r="AK51" s="35" t="s">
        <v>36</v>
      </c>
      <c r="AL51" s="36">
        <v>534</v>
      </c>
      <c r="AM51" s="37" t="s">
        <v>134</v>
      </c>
      <c r="AN51" s="16"/>
      <c r="AO51" s="71">
        <f t="shared" si="46"/>
        <v>0</v>
      </c>
      <c r="AP51" s="16"/>
      <c r="AQ51" s="71">
        <f t="shared" si="47"/>
        <v>0</v>
      </c>
      <c r="AR51" s="16" t="e">
        <f>#REF!+#REF!</f>
        <v>#REF!</v>
      </c>
      <c r="AS51" s="71" t="e">
        <f t="shared" si="48"/>
        <v>#REF!</v>
      </c>
      <c r="AT51" s="16"/>
      <c r="AU51" s="71">
        <f t="shared" si="49"/>
        <v>0</v>
      </c>
      <c r="AV51" s="16" t="e">
        <f>#REF!+#REF!</f>
        <v>#REF!</v>
      </c>
      <c r="AW51" s="71" t="e">
        <f t="shared" si="50"/>
        <v>#REF!</v>
      </c>
      <c r="AX51" s="16" t="e">
        <f>+#REF!+E51</f>
        <v>#REF!</v>
      </c>
      <c r="AY51" s="38">
        <f t="shared" si="19"/>
        <v>0</v>
      </c>
      <c r="AZ51" s="38" t="e">
        <f t="shared" si="20"/>
        <v>#REF!</v>
      </c>
      <c r="BA51" s="38" t="e">
        <f t="shared" si="21"/>
        <v>#REF!</v>
      </c>
      <c r="BB51" s="38" t="e">
        <f t="shared" si="22"/>
        <v>#REF!</v>
      </c>
      <c r="BC51" s="38">
        <f t="shared" si="23"/>
        <v>0</v>
      </c>
      <c r="BD51" s="34">
        <f t="shared" si="24"/>
        <v>0</v>
      </c>
    </row>
    <row r="52" spans="2:56" ht="12.95" customHeight="1" x14ac:dyDescent="0.2">
      <c r="B52" s="35" t="s">
        <v>150</v>
      </c>
      <c r="C52" s="36">
        <v>539</v>
      </c>
      <c r="D52" s="37" t="s">
        <v>64</v>
      </c>
      <c r="E52" s="34">
        <f>SUM(E53:E55)</f>
        <v>0</v>
      </c>
      <c r="F52"/>
      <c r="G52"/>
      <c r="H52"/>
      <c r="I52"/>
      <c r="P52" s="35" t="s">
        <v>45</v>
      </c>
      <c r="Q52" s="36">
        <v>535</v>
      </c>
      <c r="R52" s="37" t="s">
        <v>19</v>
      </c>
      <c r="S52" s="16"/>
      <c r="T52" s="71">
        <f t="shared" si="40"/>
        <v>0</v>
      </c>
      <c r="U52" s="16"/>
      <c r="V52" s="71">
        <f t="shared" si="41"/>
        <v>0</v>
      </c>
      <c r="W52" s="16" t="e">
        <f>+#REF!</f>
        <v>#REF!</v>
      </c>
      <c r="X52" s="71" t="e">
        <f t="shared" si="42"/>
        <v>#REF!</v>
      </c>
      <c r="Y52" s="16"/>
      <c r="Z52" s="71">
        <f t="shared" si="43"/>
        <v>0</v>
      </c>
      <c r="AA52" s="16" t="e">
        <f>+#REF!</f>
        <v>#REF!</v>
      </c>
      <c r="AB52" s="71" t="e">
        <f t="shared" si="44"/>
        <v>#REF!</v>
      </c>
      <c r="AC52" s="16">
        <f t="shared" si="45"/>
        <v>0</v>
      </c>
      <c r="AD52" s="38">
        <f t="shared" si="8"/>
        <v>0</v>
      </c>
      <c r="AE52" s="38" t="e">
        <f t="shared" si="9"/>
        <v>#REF!</v>
      </c>
      <c r="AF52" s="38" t="e">
        <f t="shared" si="10"/>
        <v>#REF!</v>
      </c>
      <c r="AG52" s="38" t="e">
        <f t="shared" si="11"/>
        <v>#REF!</v>
      </c>
      <c r="AH52" s="38">
        <f t="shared" si="12"/>
        <v>0</v>
      </c>
      <c r="AI52" s="34">
        <f t="shared" si="13"/>
        <v>0</v>
      </c>
      <c r="AK52" s="35" t="s">
        <v>45</v>
      </c>
      <c r="AL52" s="36">
        <v>535</v>
      </c>
      <c r="AM52" s="37" t="s">
        <v>19</v>
      </c>
      <c r="AN52" s="16"/>
      <c r="AO52" s="71">
        <f t="shared" si="46"/>
        <v>0</v>
      </c>
      <c r="AP52" s="16"/>
      <c r="AQ52" s="71">
        <f t="shared" si="47"/>
        <v>0</v>
      </c>
      <c r="AR52" s="16" t="e">
        <f>#REF!+#REF!</f>
        <v>#REF!</v>
      </c>
      <c r="AS52" s="71" t="e">
        <f t="shared" si="48"/>
        <v>#REF!</v>
      </c>
      <c r="AT52" s="16"/>
      <c r="AU52" s="71">
        <f t="shared" si="49"/>
        <v>0</v>
      </c>
      <c r="AV52" s="16" t="e">
        <f>#REF!+#REF!</f>
        <v>#REF!</v>
      </c>
      <c r="AW52" s="71" t="e">
        <f t="shared" si="50"/>
        <v>#REF!</v>
      </c>
      <c r="AX52" s="16" t="e">
        <f>+#REF!+E52</f>
        <v>#REF!</v>
      </c>
      <c r="AY52" s="38">
        <f t="shared" si="19"/>
        <v>0</v>
      </c>
      <c r="AZ52" s="38" t="e">
        <f t="shared" si="20"/>
        <v>#REF!</v>
      </c>
      <c r="BA52" s="38" t="e">
        <f t="shared" si="21"/>
        <v>#REF!</v>
      </c>
      <c r="BB52" s="38" t="e">
        <f t="shared" si="22"/>
        <v>#REF!</v>
      </c>
      <c r="BC52" s="38">
        <f t="shared" si="23"/>
        <v>0</v>
      </c>
      <c r="BD52" s="34">
        <f t="shared" si="24"/>
        <v>0</v>
      </c>
    </row>
    <row r="53" spans="2:56" ht="12.95" customHeight="1" x14ac:dyDescent="0.2">
      <c r="B53" s="384" t="s">
        <v>151</v>
      </c>
      <c r="C53" s="36"/>
      <c r="D53" s="37" t="s">
        <v>136</v>
      </c>
      <c r="E53" s="509"/>
      <c r="F53"/>
      <c r="G53"/>
      <c r="H53"/>
      <c r="I53"/>
      <c r="P53" s="35" t="s">
        <v>46</v>
      </c>
      <c r="Q53" s="36">
        <v>536</v>
      </c>
      <c r="R53" s="37" t="s">
        <v>63</v>
      </c>
      <c r="S53" s="16"/>
      <c r="T53" s="71">
        <f t="shared" si="40"/>
        <v>0</v>
      </c>
      <c r="U53" s="16"/>
      <c r="V53" s="71">
        <f t="shared" si="41"/>
        <v>0</v>
      </c>
      <c r="W53" s="16" t="e">
        <f>+#REF!</f>
        <v>#REF!</v>
      </c>
      <c r="X53" s="71" t="e">
        <f t="shared" si="42"/>
        <v>#REF!</v>
      </c>
      <c r="Y53" s="16"/>
      <c r="Z53" s="71">
        <f t="shared" si="43"/>
        <v>0</v>
      </c>
      <c r="AA53" s="16" t="e">
        <f>+#REF!</f>
        <v>#REF!</v>
      </c>
      <c r="AB53" s="71" t="e">
        <f t="shared" si="44"/>
        <v>#REF!</v>
      </c>
      <c r="AC53" s="16">
        <f t="shared" si="45"/>
        <v>0</v>
      </c>
      <c r="AD53" s="38">
        <f t="shared" si="8"/>
        <v>0</v>
      </c>
      <c r="AE53" s="38" t="e">
        <f t="shared" si="9"/>
        <v>#REF!</v>
      </c>
      <c r="AF53" s="38" t="e">
        <f t="shared" si="10"/>
        <v>#REF!</v>
      </c>
      <c r="AG53" s="38" t="e">
        <f t="shared" si="11"/>
        <v>#REF!</v>
      </c>
      <c r="AH53" s="38">
        <f t="shared" si="12"/>
        <v>0</v>
      </c>
      <c r="AI53" s="34">
        <f t="shared" si="13"/>
        <v>0</v>
      </c>
      <c r="AK53" s="35" t="s">
        <v>46</v>
      </c>
      <c r="AL53" s="36">
        <v>536</v>
      </c>
      <c r="AM53" s="37" t="s">
        <v>63</v>
      </c>
      <c r="AN53" s="16"/>
      <c r="AO53" s="71">
        <f t="shared" si="46"/>
        <v>0</v>
      </c>
      <c r="AP53" s="16"/>
      <c r="AQ53" s="71">
        <f t="shared" si="47"/>
        <v>0</v>
      </c>
      <c r="AR53" s="16" t="e">
        <f>#REF!+#REF!</f>
        <v>#REF!</v>
      </c>
      <c r="AS53" s="71" t="e">
        <f t="shared" si="48"/>
        <v>#REF!</v>
      </c>
      <c r="AT53" s="16"/>
      <c r="AU53" s="71">
        <f t="shared" si="49"/>
        <v>0</v>
      </c>
      <c r="AV53" s="16" t="e">
        <f>#REF!+#REF!</f>
        <v>#REF!</v>
      </c>
      <c r="AW53" s="71" t="e">
        <f t="shared" si="50"/>
        <v>#REF!</v>
      </c>
      <c r="AX53" s="16" t="e">
        <f>+#REF!+E53</f>
        <v>#REF!</v>
      </c>
      <c r="AY53" s="38">
        <f t="shared" si="19"/>
        <v>0</v>
      </c>
      <c r="AZ53" s="38" t="e">
        <f t="shared" si="20"/>
        <v>#REF!</v>
      </c>
      <c r="BA53" s="38" t="e">
        <f t="shared" si="21"/>
        <v>#REF!</v>
      </c>
      <c r="BB53" s="38" t="e">
        <f t="shared" si="22"/>
        <v>#REF!</v>
      </c>
      <c r="BC53" s="38">
        <f t="shared" si="23"/>
        <v>0</v>
      </c>
      <c r="BD53" s="34">
        <f t="shared" si="24"/>
        <v>0</v>
      </c>
    </row>
    <row r="54" spans="2:56" ht="12.95" customHeight="1" x14ac:dyDescent="0.2">
      <c r="B54" s="384" t="s">
        <v>152</v>
      </c>
      <c r="C54" s="36"/>
      <c r="D54" s="37" t="s">
        <v>137</v>
      </c>
      <c r="E54" s="509"/>
      <c r="F54"/>
      <c r="G54"/>
      <c r="H54"/>
      <c r="I54"/>
      <c r="P54" s="35" t="s">
        <v>135</v>
      </c>
      <c r="Q54" s="36">
        <v>537</v>
      </c>
      <c r="R54" s="45" t="s">
        <v>149</v>
      </c>
      <c r="S54" s="16"/>
      <c r="T54" s="71">
        <f t="shared" si="40"/>
        <v>0</v>
      </c>
      <c r="U54" s="16"/>
      <c r="V54" s="71">
        <f t="shared" si="41"/>
        <v>0</v>
      </c>
      <c r="W54" s="16" t="e">
        <f>+#REF!</f>
        <v>#REF!</v>
      </c>
      <c r="X54" s="71" t="e">
        <f t="shared" si="42"/>
        <v>#REF!</v>
      </c>
      <c r="Y54" s="16"/>
      <c r="Z54" s="71">
        <f t="shared" si="43"/>
        <v>0</v>
      </c>
      <c r="AA54" s="16" t="e">
        <f>+#REF!</f>
        <v>#REF!</v>
      </c>
      <c r="AB54" s="71" t="e">
        <f t="shared" si="44"/>
        <v>#REF!</v>
      </c>
      <c r="AC54" s="16">
        <f t="shared" si="45"/>
        <v>0</v>
      </c>
      <c r="AD54" s="38">
        <f t="shared" si="8"/>
        <v>0</v>
      </c>
      <c r="AE54" s="38" t="e">
        <f t="shared" si="9"/>
        <v>#REF!</v>
      </c>
      <c r="AF54" s="38" t="e">
        <f t="shared" si="10"/>
        <v>#REF!</v>
      </c>
      <c r="AG54" s="38" t="e">
        <f t="shared" si="11"/>
        <v>#REF!</v>
      </c>
      <c r="AH54" s="38">
        <f t="shared" si="12"/>
        <v>0</v>
      </c>
      <c r="AI54" s="34">
        <f t="shared" si="13"/>
        <v>0</v>
      </c>
      <c r="AK54" s="35" t="s">
        <v>135</v>
      </c>
      <c r="AL54" s="36">
        <v>537</v>
      </c>
      <c r="AM54" s="45" t="s">
        <v>149</v>
      </c>
      <c r="AN54" s="16"/>
      <c r="AO54" s="71">
        <f t="shared" si="46"/>
        <v>0</v>
      </c>
      <c r="AP54" s="16"/>
      <c r="AQ54" s="71">
        <f t="shared" si="47"/>
        <v>0</v>
      </c>
      <c r="AR54" s="16" t="e">
        <f>#REF!+#REF!</f>
        <v>#REF!</v>
      </c>
      <c r="AS54" s="71" t="e">
        <f t="shared" si="48"/>
        <v>#REF!</v>
      </c>
      <c r="AT54" s="16"/>
      <c r="AU54" s="71">
        <f t="shared" si="49"/>
        <v>0</v>
      </c>
      <c r="AV54" s="16" t="e">
        <f>#REF!+#REF!</f>
        <v>#REF!</v>
      </c>
      <c r="AW54" s="71" t="e">
        <f t="shared" si="50"/>
        <v>#REF!</v>
      </c>
      <c r="AX54" s="16" t="e">
        <f>+#REF!+E54</f>
        <v>#REF!</v>
      </c>
      <c r="AY54" s="38">
        <f t="shared" si="19"/>
        <v>0</v>
      </c>
      <c r="AZ54" s="38" t="e">
        <f t="shared" si="20"/>
        <v>#REF!</v>
      </c>
      <c r="BA54" s="38" t="e">
        <f t="shared" si="21"/>
        <v>#REF!</v>
      </c>
      <c r="BB54" s="38" t="e">
        <f t="shared" si="22"/>
        <v>#REF!</v>
      </c>
      <c r="BC54" s="38">
        <f t="shared" si="23"/>
        <v>0</v>
      </c>
      <c r="BD54" s="34">
        <f t="shared" si="24"/>
        <v>0</v>
      </c>
    </row>
    <row r="55" spans="2:56" ht="12.95" customHeight="1" x14ac:dyDescent="0.2">
      <c r="B55" s="386" t="s">
        <v>153</v>
      </c>
      <c r="C55" s="40"/>
      <c r="D55" s="41" t="s">
        <v>138</v>
      </c>
      <c r="E55" s="507"/>
      <c r="F55"/>
      <c r="G55"/>
      <c r="H55"/>
      <c r="I55"/>
      <c r="P55" s="35" t="s">
        <v>150</v>
      </c>
      <c r="Q55" s="36">
        <v>539</v>
      </c>
      <c r="R55" s="37" t="s">
        <v>64</v>
      </c>
      <c r="S55" s="38"/>
      <c r="T55" s="38">
        <f t="shared" si="40"/>
        <v>0</v>
      </c>
      <c r="U55" s="38"/>
      <c r="V55" s="38">
        <f t="shared" si="41"/>
        <v>0</v>
      </c>
      <c r="W55" s="38" t="e">
        <f>+#REF!</f>
        <v>#REF!</v>
      </c>
      <c r="X55" s="38" t="e">
        <f t="shared" si="42"/>
        <v>#REF!</v>
      </c>
      <c r="Y55" s="38"/>
      <c r="Z55" s="38">
        <f t="shared" si="43"/>
        <v>0</v>
      </c>
      <c r="AA55" s="38" t="e">
        <f>+#REF!</f>
        <v>#REF!</v>
      </c>
      <c r="AB55" s="38" t="e">
        <f t="shared" si="44"/>
        <v>#REF!</v>
      </c>
      <c r="AC55" s="38">
        <f t="shared" si="45"/>
        <v>0</v>
      </c>
      <c r="AD55" s="38">
        <f t="shared" si="8"/>
        <v>0</v>
      </c>
      <c r="AE55" s="38" t="e">
        <f t="shared" si="9"/>
        <v>#REF!</v>
      </c>
      <c r="AF55" s="38" t="e">
        <f t="shared" si="10"/>
        <v>#REF!</v>
      </c>
      <c r="AG55" s="38" t="e">
        <f t="shared" si="11"/>
        <v>#REF!</v>
      </c>
      <c r="AH55" s="38">
        <f t="shared" si="12"/>
        <v>0</v>
      </c>
      <c r="AI55" s="34">
        <f t="shared" si="13"/>
        <v>0</v>
      </c>
      <c r="AK55" s="35" t="s">
        <v>150</v>
      </c>
      <c r="AL55" s="36">
        <v>539</v>
      </c>
      <c r="AM55" s="37" t="s">
        <v>64</v>
      </c>
      <c r="AN55" s="38"/>
      <c r="AO55" s="38">
        <f t="shared" si="46"/>
        <v>0</v>
      </c>
      <c r="AP55" s="38"/>
      <c r="AQ55" s="38">
        <f t="shared" si="47"/>
        <v>0</v>
      </c>
      <c r="AR55" s="38" t="e">
        <f>#REF!+#REF!</f>
        <v>#REF!</v>
      </c>
      <c r="AS55" s="38" t="e">
        <f t="shared" si="48"/>
        <v>#REF!</v>
      </c>
      <c r="AT55" s="38"/>
      <c r="AU55" s="38">
        <f t="shared" si="49"/>
        <v>0</v>
      </c>
      <c r="AV55" s="38" t="e">
        <f>#REF!+#REF!</f>
        <v>#REF!</v>
      </c>
      <c r="AW55" s="38" t="e">
        <f t="shared" si="50"/>
        <v>#REF!</v>
      </c>
      <c r="AX55" s="38" t="e">
        <f>+#REF!+E55</f>
        <v>#REF!</v>
      </c>
      <c r="AY55" s="38">
        <f t="shared" si="19"/>
        <v>0</v>
      </c>
      <c r="AZ55" s="38" t="e">
        <f t="shared" si="20"/>
        <v>#REF!</v>
      </c>
      <c r="BA55" s="38" t="e">
        <f t="shared" si="21"/>
        <v>#REF!</v>
      </c>
      <c r="BB55" s="38" t="e">
        <f t="shared" si="22"/>
        <v>#REF!</v>
      </c>
      <c r="BC55" s="38">
        <f t="shared" si="23"/>
        <v>0</v>
      </c>
      <c r="BD55" s="34">
        <f t="shared" si="24"/>
        <v>0</v>
      </c>
    </row>
    <row r="56" spans="2:56" ht="12.95" customHeight="1" x14ac:dyDescent="0.2">
      <c r="B56" s="26">
        <v>4</v>
      </c>
      <c r="C56" s="27">
        <v>55</v>
      </c>
      <c r="D56" s="48" t="s">
        <v>20</v>
      </c>
      <c r="E56" s="24">
        <f>+E57+E63+E64+E69+E70+E71+E74+E75</f>
        <v>0</v>
      </c>
      <c r="F56"/>
      <c r="G56"/>
      <c r="H56"/>
      <c r="I56"/>
      <c r="P56" s="35" t="s">
        <v>153</v>
      </c>
      <c r="Q56" s="36"/>
      <c r="R56" s="37" t="s">
        <v>136</v>
      </c>
      <c r="S56" s="16"/>
      <c r="T56" s="71">
        <f t="shared" si="40"/>
        <v>0</v>
      </c>
      <c r="U56" s="16"/>
      <c r="V56" s="71">
        <f t="shared" si="41"/>
        <v>0</v>
      </c>
      <c r="W56" s="16" t="e">
        <f>+#REF!</f>
        <v>#REF!</v>
      </c>
      <c r="X56" s="71" t="e">
        <f t="shared" si="42"/>
        <v>#REF!</v>
      </c>
      <c r="Y56" s="16"/>
      <c r="Z56" s="71">
        <f t="shared" si="43"/>
        <v>0</v>
      </c>
      <c r="AA56" s="16" t="e">
        <f>+#REF!</f>
        <v>#REF!</v>
      </c>
      <c r="AB56" s="71" t="e">
        <f t="shared" si="44"/>
        <v>#REF!</v>
      </c>
      <c r="AC56" s="16">
        <f t="shared" si="45"/>
        <v>0</v>
      </c>
      <c r="AD56" s="38">
        <f t="shared" si="8"/>
        <v>0</v>
      </c>
      <c r="AE56" s="38" t="e">
        <f t="shared" si="9"/>
        <v>#REF!</v>
      </c>
      <c r="AF56" s="38" t="e">
        <f t="shared" si="10"/>
        <v>#REF!</v>
      </c>
      <c r="AG56" s="38" t="e">
        <f t="shared" si="11"/>
        <v>#REF!</v>
      </c>
      <c r="AH56" s="38">
        <f t="shared" si="12"/>
        <v>0</v>
      </c>
      <c r="AI56" s="34">
        <f t="shared" si="13"/>
        <v>0</v>
      </c>
      <c r="AK56" s="35" t="s">
        <v>153</v>
      </c>
      <c r="AL56" s="36"/>
      <c r="AM56" s="37" t="s">
        <v>136</v>
      </c>
      <c r="AN56" s="16"/>
      <c r="AO56" s="71">
        <f t="shared" si="46"/>
        <v>0</v>
      </c>
      <c r="AP56" s="16"/>
      <c r="AQ56" s="71">
        <f t="shared" si="47"/>
        <v>0</v>
      </c>
      <c r="AR56" s="16" t="e">
        <f>#REF!+#REF!</f>
        <v>#REF!</v>
      </c>
      <c r="AS56" s="71" t="e">
        <f t="shared" si="48"/>
        <v>#REF!</v>
      </c>
      <c r="AT56" s="16"/>
      <c r="AU56" s="71">
        <f t="shared" si="49"/>
        <v>0</v>
      </c>
      <c r="AV56" s="16" t="e">
        <f>#REF!+#REF!</f>
        <v>#REF!</v>
      </c>
      <c r="AW56" s="71" t="e">
        <f t="shared" si="50"/>
        <v>#REF!</v>
      </c>
      <c r="AX56" s="16" t="e">
        <f>+#REF!+E56</f>
        <v>#REF!</v>
      </c>
      <c r="AY56" s="38">
        <f t="shared" si="19"/>
        <v>0</v>
      </c>
      <c r="AZ56" s="38" t="e">
        <f t="shared" si="20"/>
        <v>#REF!</v>
      </c>
      <c r="BA56" s="38" t="e">
        <f t="shared" si="21"/>
        <v>#REF!</v>
      </c>
      <c r="BB56" s="38" t="e">
        <f t="shared" si="22"/>
        <v>#REF!</v>
      </c>
      <c r="BC56" s="38">
        <f t="shared" si="23"/>
        <v>0</v>
      </c>
      <c r="BD56" s="34">
        <f t="shared" si="24"/>
        <v>0</v>
      </c>
    </row>
    <row r="57" spans="2:56" ht="12.95" customHeight="1" x14ac:dyDescent="0.2">
      <c r="B57" s="29" t="s">
        <v>193</v>
      </c>
      <c r="C57" s="30">
        <v>550</v>
      </c>
      <c r="D57" s="31" t="s">
        <v>21</v>
      </c>
      <c r="E57" s="33">
        <f>SUM(E58:E62)</f>
        <v>0</v>
      </c>
      <c r="F57"/>
      <c r="G57"/>
      <c r="H57"/>
      <c r="I57"/>
      <c r="P57" s="35" t="s">
        <v>154</v>
      </c>
      <c r="Q57" s="36"/>
      <c r="R57" s="37" t="s">
        <v>137</v>
      </c>
      <c r="S57" s="16"/>
      <c r="T57" s="71">
        <f t="shared" si="40"/>
        <v>0</v>
      </c>
      <c r="U57" s="16"/>
      <c r="V57" s="71">
        <f t="shared" si="41"/>
        <v>0</v>
      </c>
      <c r="W57" s="16" t="e">
        <f>+#REF!</f>
        <v>#REF!</v>
      </c>
      <c r="X57" s="71" t="e">
        <f t="shared" si="42"/>
        <v>#REF!</v>
      </c>
      <c r="Y57" s="16"/>
      <c r="Z57" s="71">
        <f t="shared" si="43"/>
        <v>0</v>
      </c>
      <c r="AA57" s="16" t="e">
        <f>+#REF!</f>
        <v>#REF!</v>
      </c>
      <c r="AB57" s="71" t="e">
        <f t="shared" si="44"/>
        <v>#REF!</v>
      </c>
      <c r="AC57" s="16">
        <f t="shared" si="45"/>
        <v>0</v>
      </c>
      <c r="AD57" s="38">
        <f t="shared" si="8"/>
        <v>0</v>
      </c>
      <c r="AE57" s="38" t="e">
        <f t="shared" si="9"/>
        <v>#REF!</v>
      </c>
      <c r="AF57" s="38" t="e">
        <f t="shared" si="10"/>
        <v>#REF!</v>
      </c>
      <c r="AG57" s="38" t="e">
        <f t="shared" si="11"/>
        <v>#REF!</v>
      </c>
      <c r="AH57" s="38">
        <f t="shared" si="12"/>
        <v>0</v>
      </c>
      <c r="AI57" s="34">
        <f t="shared" si="13"/>
        <v>0</v>
      </c>
      <c r="AK57" s="35" t="s">
        <v>154</v>
      </c>
      <c r="AL57" s="36"/>
      <c r="AM57" s="37" t="s">
        <v>137</v>
      </c>
      <c r="AN57" s="16"/>
      <c r="AO57" s="71">
        <f t="shared" si="46"/>
        <v>0</v>
      </c>
      <c r="AP57" s="16"/>
      <c r="AQ57" s="71">
        <f t="shared" si="47"/>
        <v>0</v>
      </c>
      <c r="AR57" s="16" t="e">
        <f>#REF!+#REF!</f>
        <v>#REF!</v>
      </c>
      <c r="AS57" s="71" t="e">
        <f t="shared" si="48"/>
        <v>#REF!</v>
      </c>
      <c r="AT57" s="16"/>
      <c r="AU57" s="71">
        <f t="shared" si="49"/>
        <v>0</v>
      </c>
      <c r="AV57" s="16" t="e">
        <f>#REF!+#REF!</f>
        <v>#REF!</v>
      </c>
      <c r="AW57" s="71" t="e">
        <f t="shared" si="50"/>
        <v>#REF!</v>
      </c>
      <c r="AX57" s="16" t="e">
        <f>+#REF!+E57</f>
        <v>#REF!</v>
      </c>
      <c r="AY57" s="38">
        <f t="shared" si="19"/>
        <v>0</v>
      </c>
      <c r="AZ57" s="38" t="e">
        <f t="shared" si="20"/>
        <v>#REF!</v>
      </c>
      <c r="BA57" s="38" t="e">
        <f t="shared" si="21"/>
        <v>#REF!</v>
      </c>
      <c r="BB57" s="38" t="e">
        <f t="shared" si="22"/>
        <v>#REF!</v>
      </c>
      <c r="BC57" s="38">
        <f t="shared" si="23"/>
        <v>0</v>
      </c>
      <c r="BD57" s="34">
        <f t="shared" si="24"/>
        <v>0</v>
      </c>
    </row>
    <row r="58" spans="2:56" ht="12.95" customHeight="1" x14ac:dyDescent="0.2">
      <c r="B58" s="383" t="s">
        <v>194</v>
      </c>
      <c r="C58" s="30"/>
      <c r="D58" s="31" t="s">
        <v>139</v>
      </c>
      <c r="E58" s="508"/>
      <c r="F58"/>
      <c r="G58"/>
      <c r="H58"/>
      <c r="I58"/>
      <c r="P58" s="39" t="s">
        <v>155</v>
      </c>
      <c r="Q58" s="40"/>
      <c r="R58" s="41" t="s">
        <v>138</v>
      </c>
      <c r="S58" s="17"/>
      <c r="T58" s="73">
        <f t="shared" si="40"/>
        <v>0</v>
      </c>
      <c r="U58" s="17"/>
      <c r="V58" s="73">
        <f t="shared" si="41"/>
        <v>0</v>
      </c>
      <c r="W58" s="17" t="e">
        <f>+#REF!</f>
        <v>#REF!</v>
      </c>
      <c r="X58" s="73" t="e">
        <f t="shared" si="42"/>
        <v>#REF!</v>
      </c>
      <c r="Y58" s="17"/>
      <c r="Z58" s="73">
        <f t="shared" si="43"/>
        <v>0</v>
      </c>
      <c r="AA58" s="17" t="e">
        <f>+#REF!</f>
        <v>#REF!</v>
      </c>
      <c r="AB58" s="73" t="e">
        <f t="shared" si="44"/>
        <v>#REF!</v>
      </c>
      <c r="AC58" s="17">
        <f t="shared" si="45"/>
        <v>0</v>
      </c>
      <c r="AD58" s="72">
        <f t="shared" ref="AD58:AD86" si="51">+IF(T58=0, ,AC58/T58*100)</f>
        <v>0</v>
      </c>
      <c r="AE58" s="72" t="e">
        <f t="shared" ref="AE58:AE86" si="52">+IF(X58=0, ,AC58/X58*100)</f>
        <v>#REF!</v>
      </c>
      <c r="AF58" s="72" t="e">
        <f t="shared" ref="AF58:AF86" si="53">+IF(AA58=0, ,AC58/AA58*100)</f>
        <v>#REF!</v>
      </c>
      <c r="AG58" s="72" t="e">
        <f t="shared" ref="AG58:AG86" si="54">+IF(AB58=0, ,AC58/AB58*100)</f>
        <v>#REF!</v>
      </c>
      <c r="AH58" s="72">
        <f t="shared" ref="AH58:AH86" si="55">+IF(U58=0, ,W58/U58*100)</f>
        <v>0</v>
      </c>
      <c r="AI58" s="42">
        <f t="shared" ref="AI58:AI86" si="56">+IF(Y58=0, ,AA58/Y58*100)</f>
        <v>0</v>
      </c>
      <c r="AK58" s="39" t="s">
        <v>155</v>
      </c>
      <c r="AL58" s="40"/>
      <c r="AM58" s="41" t="s">
        <v>138</v>
      </c>
      <c r="AN58" s="17"/>
      <c r="AO58" s="73">
        <f t="shared" si="46"/>
        <v>0</v>
      </c>
      <c r="AP58" s="17"/>
      <c r="AQ58" s="73">
        <f t="shared" si="47"/>
        <v>0</v>
      </c>
      <c r="AR58" s="17" t="e">
        <f>#REF!+#REF!</f>
        <v>#REF!</v>
      </c>
      <c r="AS58" s="73" t="e">
        <f t="shared" si="48"/>
        <v>#REF!</v>
      </c>
      <c r="AT58" s="17"/>
      <c r="AU58" s="73">
        <f t="shared" si="49"/>
        <v>0</v>
      </c>
      <c r="AV58" s="17" t="e">
        <f>#REF!+#REF!</f>
        <v>#REF!</v>
      </c>
      <c r="AW58" s="73" t="e">
        <f t="shared" si="50"/>
        <v>#REF!</v>
      </c>
      <c r="AX58" s="17" t="e">
        <f>+#REF!+E58</f>
        <v>#REF!</v>
      </c>
      <c r="AY58" s="72">
        <f t="shared" ref="AY58:AY86" si="57">+IF(AO58=0, ,AX58/AO58*100)</f>
        <v>0</v>
      </c>
      <c r="AZ58" s="72" t="e">
        <f t="shared" ref="AZ58:AZ86" si="58">+IF(AS58=0, ,AX58/AS58*100)</f>
        <v>#REF!</v>
      </c>
      <c r="BA58" s="72" t="e">
        <f t="shared" ref="BA58:BA86" si="59">+IF(AV58=0, ,AX58/AV58*100)</f>
        <v>#REF!</v>
      </c>
      <c r="BB58" s="72" t="e">
        <f t="shared" ref="BB58:BB86" si="60">+IF(AW58=0, ,AX58/AW58*100)</f>
        <v>#REF!</v>
      </c>
      <c r="BC58" s="72">
        <f t="shared" ref="BC58:BC86" si="61">+IF(AP58=0, ,AR58/AP58*100)</f>
        <v>0</v>
      </c>
      <c r="BD58" s="42">
        <f t="shared" ref="BD58:BD86" si="62">+IF(AT58=0, ,AV58/AT58*100)</f>
        <v>0</v>
      </c>
    </row>
    <row r="59" spans="2:56" ht="12.95" customHeight="1" x14ac:dyDescent="0.2">
      <c r="B59" s="383" t="s">
        <v>195</v>
      </c>
      <c r="C59" s="30"/>
      <c r="D59" s="31" t="s">
        <v>140</v>
      </c>
      <c r="E59" s="508"/>
      <c r="F59"/>
      <c r="G59"/>
      <c r="H59"/>
      <c r="I59"/>
      <c r="P59" s="63">
        <v>5</v>
      </c>
      <c r="Q59" s="64"/>
      <c r="R59" s="79" t="s">
        <v>20</v>
      </c>
      <c r="S59" s="66">
        <f t="shared" ref="S59:AC59" si="63">+S60+S66+S67+S72+S73+S74+S77+S78</f>
        <v>0</v>
      </c>
      <c r="T59" s="66">
        <f t="shared" si="63"/>
        <v>0</v>
      </c>
      <c r="U59" s="66">
        <f t="shared" si="63"/>
        <v>0</v>
      </c>
      <c r="V59" s="66">
        <f t="shared" si="63"/>
        <v>0</v>
      </c>
      <c r="W59" s="66" t="e">
        <f t="shared" si="63"/>
        <v>#REF!</v>
      </c>
      <c r="X59" s="66" t="e">
        <f t="shared" si="63"/>
        <v>#REF!</v>
      </c>
      <c r="Y59" s="66">
        <f t="shared" si="63"/>
        <v>0</v>
      </c>
      <c r="Z59" s="66">
        <f t="shared" si="63"/>
        <v>0</v>
      </c>
      <c r="AA59" s="66" t="e">
        <f t="shared" si="63"/>
        <v>#REF!</v>
      </c>
      <c r="AB59" s="66" t="e">
        <f t="shared" si="63"/>
        <v>#REF!</v>
      </c>
      <c r="AC59" s="66">
        <f t="shared" si="63"/>
        <v>0</v>
      </c>
      <c r="AD59" s="66">
        <f t="shared" si="51"/>
        <v>0</v>
      </c>
      <c r="AE59" s="66" t="e">
        <f t="shared" si="52"/>
        <v>#REF!</v>
      </c>
      <c r="AF59" s="66" t="e">
        <f t="shared" si="53"/>
        <v>#REF!</v>
      </c>
      <c r="AG59" s="66" t="e">
        <f t="shared" si="54"/>
        <v>#REF!</v>
      </c>
      <c r="AH59" s="66">
        <f t="shared" si="55"/>
        <v>0</v>
      </c>
      <c r="AI59" s="68">
        <f t="shared" si="56"/>
        <v>0</v>
      </c>
      <c r="AK59" s="63">
        <v>5</v>
      </c>
      <c r="AL59" s="64"/>
      <c r="AM59" s="79" t="s">
        <v>20</v>
      </c>
      <c r="AN59" s="66">
        <f t="shared" ref="AN59:AX59" si="64">+AN60+AN66+AN67+AN72+AN73+AN74+AN77+AN78</f>
        <v>0</v>
      </c>
      <c r="AO59" s="66">
        <f t="shared" si="64"/>
        <v>0</v>
      </c>
      <c r="AP59" s="66">
        <f t="shared" si="64"/>
        <v>0</v>
      </c>
      <c r="AQ59" s="66">
        <f t="shared" si="64"/>
        <v>0</v>
      </c>
      <c r="AR59" s="23" t="e">
        <f t="shared" si="64"/>
        <v>#REF!</v>
      </c>
      <c r="AS59" s="66" t="e">
        <f t="shared" si="64"/>
        <v>#REF!</v>
      </c>
      <c r="AT59" s="66">
        <f t="shared" si="64"/>
        <v>0</v>
      </c>
      <c r="AU59" s="66">
        <f t="shared" si="64"/>
        <v>0</v>
      </c>
      <c r="AV59" s="23" t="e">
        <f t="shared" si="64"/>
        <v>#REF!</v>
      </c>
      <c r="AW59" s="66" t="e">
        <f t="shared" si="64"/>
        <v>#REF!</v>
      </c>
      <c r="AX59" s="23" t="e">
        <f t="shared" si="64"/>
        <v>#REF!</v>
      </c>
      <c r="AY59" s="66">
        <f t="shared" si="57"/>
        <v>0</v>
      </c>
      <c r="AZ59" s="66" t="e">
        <f t="shared" si="58"/>
        <v>#REF!</v>
      </c>
      <c r="BA59" s="66" t="e">
        <f t="shared" si="59"/>
        <v>#REF!</v>
      </c>
      <c r="BB59" s="66" t="e">
        <f t="shared" si="60"/>
        <v>#REF!</v>
      </c>
      <c r="BC59" s="66">
        <f t="shared" si="61"/>
        <v>0</v>
      </c>
      <c r="BD59" s="68">
        <f t="shared" si="62"/>
        <v>0</v>
      </c>
    </row>
    <row r="60" spans="2:56" ht="12.95" customHeight="1" x14ac:dyDescent="0.2">
      <c r="B60" s="383" t="s">
        <v>196</v>
      </c>
      <c r="C60" s="30"/>
      <c r="D60" s="31" t="s">
        <v>141</v>
      </c>
      <c r="E60" s="508"/>
      <c r="F60"/>
      <c r="G60"/>
      <c r="H60"/>
      <c r="I60"/>
      <c r="P60" s="29" t="s">
        <v>157</v>
      </c>
      <c r="Q60" s="30">
        <v>550</v>
      </c>
      <c r="R60" s="31" t="s">
        <v>21</v>
      </c>
      <c r="S60" s="32"/>
      <c r="T60" s="32">
        <f t="shared" ref="T60:T82" si="65">+S60*$V$9*$Z$9*$AC$9</f>
        <v>0</v>
      </c>
      <c r="U60" s="32"/>
      <c r="V60" s="32">
        <f t="shared" ref="V60:V82" si="66">+U60*$Z$9*$AC$9</f>
        <v>0</v>
      </c>
      <c r="W60" s="32" t="e">
        <f>+#REF!</f>
        <v>#REF!</v>
      </c>
      <c r="X60" s="32" t="e">
        <f t="shared" ref="X60:X82" si="67">+W60*$Z$9*$AC$9</f>
        <v>#REF!</v>
      </c>
      <c r="Y60" s="32"/>
      <c r="Z60" s="32">
        <f t="shared" ref="Z60:Z82" si="68">+Y60*$AC$9</f>
        <v>0</v>
      </c>
      <c r="AA60" s="32" t="e">
        <f>+#REF!</f>
        <v>#REF!</v>
      </c>
      <c r="AB60" s="32" t="e">
        <f t="shared" ref="AB60:AB82" si="69">+AA60*$AC$9</f>
        <v>#REF!</v>
      </c>
      <c r="AC60" s="32">
        <f t="shared" ref="AC60:AC82" si="70">+I60</f>
        <v>0</v>
      </c>
      <c r="AD60" s="32">
        <f t="shared" si="51"/>
        <v>0</v>
      </c>
      <c r="AE60" s="32" t="e">
        <f t="shared" si="52"/>
        <v>#REF!</v>
      </c>
      <c r="AF60" s="32" t="e">
        <f t="shared" si="53"/>
        <v>#REF!</v>
      </c>
      <c r="AG60" s="32" t="e">
        <f t="shared" si="54"/>
        <v>#REF!</v>
      </c>
      <c r="AH60" s="32">
        <f t="shared" si="55"/>
        <v>0</v>
      </c>
      <c r="AI60" s="33">
        <f t="shared" si="56"/>
        <v>0</v>
      </c>
      <c r="AK60" s="29" t="s">
        <v>157</v>
      </c>
      <c r="AL60" s="30">
        <v>550</v>
      </c>
      <c r="AM60" s="31" t="s">
        <v>21</v>
      </c>
      <c r="AN60" s="32"/>
      <c r="AO60" s="32">
        <f t="shared" ref="AO60:AO82" si="71">+AN60*$AQ$9*$AU$9*$AX$9</f>
        <v>0</v>
      </c>
      <c r="AP60" s="32"/>
      <c r="AQ60" s="32">
        <f t="shared" ref="AQ60:AQ82" si="72">+AP60*$AU$9*$AX$9</f>
        <v>0</v>
      </c>
      <c r="AR60" s="32" t="e">
        <f>#REF!+#REF!</f>
        <v>#REF!</v>
      </c>
      <c r="AS60" s="32" t="e">
        <f t="shared" ref="AS60:AS82" si="73">+AR60*$AU$9*$AX$9</f>
        <v>#REF!</v>
      </c>
      <c r="AT60" s="32"/>
      <c r="AU60" s="32">
        <f t="shared" ref="AU60:AU82" si="74">+AT60*$AX$9</f>
        <v>0</v>
      </c>
      <c r="AV60" s="32" t="e">
        <f>#REF!+#REF!</f>
        <v>#REF!</v>
      </c>
      <c r="AW60" s="32" t="e">
        <f t="shared" ref="AW60:AW82" si="75">+AV60*$AX$9</f>
        <v>#REF!</v>
      </c>
      <c r="AX60" s="32" t="e">
        <f>+#REF!+E60</f>
        <v>#REF!</v>
      </c>
      <c r="AY60" s="32">
        <f t="shared" si="57"/>
        <v>0</v>
      </c>
      <c r="AZ60" s="32" t="e">
        <f t="shared" si="58"/>
        <v>#REF!</v>
      </c>
      <c r="BA60" s="32" t="e">
        <f t="shared" si="59"/>
        <v>#REF!</v>
      </c>
      <c r="BB60" s="32" t="e">
        <f t="shared" si="60"/>
        <v>#REF!</v>
      </c>
      <c r="BC60" s="32">
        <f t="shared" si="61"/>
        <v>0</v>
      </c>
      <c r="BD60" s="33">
        <f t="shared" si="62"/>
        <v>0</v>
      </c>
    </row>
    <row r="61" spans="2:56" ht="12.95" customHeight="1" x14ac:dyDescent="0.2">
      <c r="B61" s="383" t="s">
        <v>197</v>
      </c>
      <c r="C61" s="30"/>
      <c r="D61" s="31" t="s">
        <v>368</v>
      </c>
      <c r="E61" s="508"/>
      <c r="F61"/>
      <c r="G61"/>
      <c r="H61"/>
      <c r="I61"/>
      <c r="P61" s="29" t="s">
        <v>158</v>
      </c>
      <c r="Q61" s="30"/>
      <c r="R61" s="31" t="s">
        <v>139</v>
      </c>
      <c r="S61" s="18"/>
      <c r="T61" s="74">
        <f t="shared" si="65"/>
        <v>0</v>
      </c>
      <c r="U61" s="18"/>
      <c r="V61" s="74">
        <f t="shared" si="66"/>
        <v>0</v>
      </c>
      <c r="W61" s="18" t="e">
        <f>+#REF!</f>
        <v>#REF!</v>
      </c>
      <c r="X61" s="74" t="e">
        <f t="shared" si="67"/>
        <v>#REF!</v>
      </c>
      <c r="Y61" s="18"/>
      <c r="Z61" s="74">
        <f t="shared" si="68"/>
        <v>0</v>
      </c>
      <c r="AA61" s="18" t="e">
        <f>+#REF!</f>
        <v>#REF!</v>
      </c>
      <c r="AB61" s="74" t="e">
        <f t="shared" si="69"/>
        <v>#REF!</v>
      </c>
      <c r="AC61" s="18">
        <f t="shared" si="70"/>
        <v>0</v>
      </c>
      <c r="AD61" s="32">
        <f t="shared" si="51"/>
        <v>0</v>
      </c>
      <c r="AE61" s="32" t="e">
        <f t="shared" si="52"/>
        <v>#REF!</v>
      </c>
      <c r="AF61" s="32" t="e">
        <f t="shared" si="53"/>
        <v>#REF!</v>
      </c>
      <c r="AG61" s="32" t="e">
        <f t="shared" si="54"/>
        <v>#REF!</v>
      </c>
      <c r="AH61" s="32">
        <f t="shared" si="55"/>
        <v>0</v>
      </c>
      <c r="AI61" s="33">
        <f t="shared" si="56"/>
        <v>0</v>
      </c>
      <c r="AK61" s="29" t="s">
        <v>158</v>
      </c>
      <c r="AL61" s="30"/>
      <c r="AM61" s="31" t="s">
        <v>139</v>
      </c>
      <c r="AN61" s="18"/>
      <c r="AO61" s="74">
        <f t="shared" si="71"/>
        <v>0</v>
      </c>
      <c r="AP61" s="18"/>
      <c r="AQ61" s="74">
        <f t="shared" si="72"/>
        <v>0</v>
      </c>
      <c r="AR61" s="18" t="e">
        <f>#REF!+#REF!</f>
        <v>#REF!</v>
      </c>
      <c r="AS61" s="74" t="e">
        <f t="shared" si="73"/>
        <v>#REF!</v>
      </c>
      <c r="AT61" s="18"/>
      <c r="AU61" s="74">
        <f t="shared" si="74"/>
        <v>0</v>
      </c>
      <c r="AV61" s="18" t="e">
        <f>#REF!+#REF!</f>
        <v>#REF!</v>
      </c>
      <c r="AW61" s="74" t="e">
        <f t="shared" si="75"/>
        <v>#REF!</v>
      </c>
      <c r="AX61" s="18" t="e">
        <f>+#REF!+E61</f>
        <v>#REF!</v>
      </c>
      <c r="AY61" s="32">
        <f t="shared" si="57"/>
        <v>0</v>
      </c>
      <c r="AZ61" s="32" t="e">
        <f t="shared" si="58"/>
        <v>#REF!</v>
      </c>
      <c r="BA61" s="32" t="e">
        <f t="shared" si="59"/>
        <v>#REF!</v>
      </c>
      <c r="BB61" s="32" t="e">
        <f t="shared" si="60"/>
        <v>#REF!</v>
      </c>
      <c r="BC61" s="32">
        <f t="shared" si="61"/>
        <v>0</v>
      </c>
      <c r="BD61" s="33">
        <f t="shared" si="62"/>
        <v>0</v>
      </c>
    </row>
    <row r="62" spans="2:56" ht="12.95" customHeight="1" x14ac:dyDescent="0.2">
      <c r="B62" s="383" t="s">
        <v>367</v>
      </c>
      <c r="C62" s="30"/>
      <c r="D62" s="31" t="s">
        <v>142</v>
      </c>
      <c r="E62" s="508"/>
      <c r="F62"/>
      <c r="G62"/>
      <c r="H62"/>
      <c r="I62"/>
      <c r="P62" s="29" t="s">
        <v>159</v>
      </c>
      <c r="Q62" s="30"/>
      <c r="R62" s="31" t="s">
        <v>140</v>
      </c>
      <c r="S62" s="18"/>
      <c r="T62" s="74">
        <f t="shared" si="65"/>
        <v>0</v>
      </c>
      <c r="U62" s="18"/>
      <c r="V62" s="74">
        <f t="shared" si="66"/>
        <v>0</v>
      </c>
      <c r="W62" s="18" t="e">
        <f>+#REF!</f>
        <v>#REF!</v>
      </c>
      <c r="X62" s="74" t="e">
        <f t="shared" si="67"/>
        <v>#REF!</v>
      </c>
      <c r="Y62" s="18"/>
      <c r="Z62" s="74">
        <f t="shared" si="68"/>
        <v>0</v>
      </c>
      <c r="AA62" s="18" t="e">
        <f>+#REF!</f>
        <v>#REF!</v>
      </c>
      <c r="AB62" s="74" t="e">
        <f t="shared" si="69"/>
        <v>#REF!</v>
      </c>
      <c r="AC62" s="18">
        <f t="shared" si="70"/>
        <v>0</v>
      </c>
      <c r="AD62" s="32">
        <f t="shared" si="51"/>
        <v>0</v>
      </c>
      <c r="AE62" s="32" t="e">
        <f t="shared" si="52"/>
        <v>#REF!</v>
      </c>
      <c r="AF62" s="32" t="e">
        <f t="shared" si="53"/>
        <v>#REF!</v>
      </c>
      <c r="AG62" s="32" t="e">
        <f t="shared" si="54"/>
        <v>#REF!</v>
      </c>
      <c r="AH62" s="32">
        <f t="shared" si="55"/>
        <v>0</v>
      </c>
      <c r="AI62" s="33">
        <f t="shared" si="56"/>
        <v>0</v>
      </c>
      <c r="AK62" s="29" t="s">
        <v>159</v>
      </c>
      <c r="AL62" s="30"/>
      <c r="AM62" s="31" t="s">
        <v>140</v>
      </c>
      <c r="AN62" s="18"/>
      <c r="AO62" s="74">
        <f t="shared" si="71"/>
        <v>0</v>
      </c>
      <c r="AP62" s="18"/>
      <c r="AQ62" s="74">
        <f t="shared" si="72"/>
        <v>0</v>
      </c>
      <c r="AR62" s="18" t="e">
        <f>#REF!+#REF!</f>
        <v>#REF!</v>
      </c>
      <c r="AS62" s="74" t="e">
        <f t="shared" si="73"/>
        <v>#REF!</v>
      </c>
      <c r="AT62" s="18"/>
      <c r="AU62" s="74">
        <f t="shared" si="74"/>
        <v>0</v>
      </c>
      <c r="AV62" s="18" t="e">
        <f>#REF!+#REF!</f>
        <v>#REF!</v>
      </c>
      <c r="AW62" s="74" t="e">
        <f t="shared" si="75"/>
        <v>#REF!</v>
      </c>
      <c r="AX62" s="18" t="e">
        <f>+#REF!+E62</f>
        <v>#REF!</v>
      </c>
      <c r="AY62" s="32">
        <f t="shared" si="57"/>
        <v>0</v>
      </c>
      <c r="AZ62" s="32" t="e">
        <f t="shared" si="58"/>
        <v>#REF!</v>
      </c>
      <c r="BA62" s="32" t="e">
        <f t="shared" si="59"/>
        <v>#REF!</v>
      </c>
      <c r="BB62" s="32" t="e">
        <f t="shared" si="60"/>
        <v>#REF!</v>
      </c>
      <c r="BC62" s="32">
        <f t="shared" si="61"/>
        <v>0</v>
      </c>
      <c r="BD62" s="33">
        <f t="shared" si="62"/>
        <v>0</v>
      </c>
    </row>
    <row r="63" spans="2:56" ht="12.95" customHeight="1" x14ac:dyDescent="0.2">
      <c r="B63" s="35" t="s">
        <v>198</v>
      </c>
      <c r="C63" s="36">
        <v>551</v>
      </c>
      <c r="D63" s="37" t="s">
        <v>22</v>
      </c>
      <c r="E63" s="509"/>
      <c r="F63"/>
      <c r="G63"/>
      <c r="H63"/>
      <c r="I63"/>
      <c r="P63" s="29" t="s">
        <v>160</v>
      </c>
      <c r="Q63" s="30"/>
      <c r="R63" s="31" t="s">
        <v>141</v>
      </c>
      <c r="S63" s="18"/>
      <c r="T63" s="74">
        <f t="shared" si="65"/>
        <v>0</v>
      </c>
      <c r="U63" s="18"/>
      <c r="V63" s="74">
        <f t="shared" si="66"/>
        <v>0</v>
      </c>
      <c r="W63" s="18" t="e">
        <f>+#REF!</f>
        <v>#REF!</v>
      </c>
      <c r="X63" s="74" t="e">
        <f t="shared" si="67"/>
        <v>#REF!</v>
      </c>
      <c r="Y63" s="18"/>
      <c r="Z63" s="74">
        <f t="shared" si="68"/>
        <v>0</v>
      </c>
      <c r="AA63" s="18" t="e">
        <f>+#REF!</f>
        <v>#REF!</v>
      </c>
      <c r="AB63" s="74" t="e">
        <f t="shared" si="69"/>
        <v>#REF!</v>
      </c>
      <c r="AC63" s="18">
        <f t="shared" si="70"/>
        <v>0</v>
      </c>
      <c r="AD63" s="32">
        <f t="shared" si="51"/>
        <v>0</v>
      </c>
      <c r="AE63" s="32" t="e">
        <f t="shared" si="52"/>
        <v>#REF!</v>
      </c>
      <c r="AF63" s="32" t="e">
        <f t="shared" si="53"/>
        <v>#REF!</v>
      </c>
      <c r="AG63" s="32" t="e">
        <f t="shared" si="54"/>
        <v>#REF!</v>
      </c>
      <c r="AH63" s="32">
        <f t="shared" si="55"/>
        <v>0</v>
      </c>
      <c r="AI63" s="33">
        <f t="shared" si="56"/>
        <v>0</v>
      </c>
      <c r="AK63" s="29" t="s">
        <v>160</v>
      </c>
      <c r="AL63" s="30"/>
      <c r="AM63" s="31" t="s">
        <v>141</v>
      </c>
      <c r="AN63" s="18"/>
      <c r="AO63" s="74">
        <f t="shared" si="71"/>
        <v>0</v>
      </c>
      <c r="AP63" s="18"/>
      <c r="AQ63" s="74">
        <f t="shared" si="72"/>
        <v>0</v>
      </c>
      <c r="AR63" s="18" t="e">
        <f>#REF!+#REF!</f>
        <v>#REF!</v>
      </c>
      <c r="AS63" s="74" t="e">
        <f t="shared" si="73"/>
        <v>#REF!</v>
      </c>
      <c r="AT63" s="18"/>
      <c r="AU63" s="74">
        <f t="shared" si="74"/>
        <v>0</v>
      </c>
      <c r="AV63" s="18" t="e">
        <f>#REF!+#REF!</f>
        <v>#REF!</v>
      </c>
      <c r="AW63" s="74" t="e">
        <f t="shared" si="75"/>
        <v>#REF!</v>
      </c>
      <c r="AX63" s="18" t="e">
        <f>+#REF!+E63</f>
        <v>#REF!</v>
      </c>
      <c r="AY63" s="32">
        <f t="shared" si="57"/>
        <v>0</v>
      </c>
      <c r="AZ63" s="32" t="e">
        <f t="shared" si="58"/>
        <v>#REF!</v>
      </c>
      <c r="BA63" s="32" t="e">
        <f t="shared" si="59"/>
        <v>#REF!</v>
      </c>
      <c r="BB63" s="32" t="e">
        <f t="shared" si="60"/>
        <v>#REF!</v>
      </c>
      <c r="BC63" s="32">
        <f t="shared" si="61"/>
        <v>0</v>
      </c>
      <c r="BD63" s="33">
        <f t="shared" si="62"/>
        <v>0</v>
      </c>
    </row>
    <row r="64" spans="2:56" ht="12.95" customHeight="1" x14ac:dyDescent="0.2">
      <c r="B64" s="35" t="s">
        <v>199</v>
      </c>
      <c r="C64" s="36">
        <v>552</v>
      </c>
      <c r="D64" s="37" t="s">
        <v>23</v>
      </c>
      <c r="E64" s="34">
        <f>SUM(E65:E68)</f>
        <v>0</v>
      </c>
      <c r="F64"/>
      <c r="G64"/>
      <c r="H64"/>
      <c r="I64"/>
      <c r="P64" s="29"/>
      <c r="Q64" s="30"/>
      <c r="R64" s="31"/>
      <c r="S64" s="18"/>
      <c r="T64" s="74"/>
      <c r="U64" s="18"/>
      <c r="V64" s="74"/>
      <c r="W64" s="18"/>
      <c r="X64" s="74"/>
      <c r="Y64" s="18"/>
      <c r="Z64" s="74"/>
      <c r="AA64" s="18"/>
      <c r="AB64" s="74"/>
      <c r="AC64" s="18"/>
      <c r="AD64" s="32"/>
      <c r="AE64" s="32"/>
      <c r="AF64" s="32"/>
      <c r="AG64" s="32"/>
      <c r="AH64" s="32"/>
      <c r="AI64" s="33"/>
      <c r="AK64" s="29"/>
      <c r="AL64" s="30"/>
      <c r="AM64" s="31"/>
      <c r="AN64" s="18"/>
      <c r="AO64" s="74"/>
      <c r="AP64" s="18"/>
      <c r="AQ64" s="74"/>
      <c r="AR64" s="18"/>
      <c r="AS64" s="74"/>
      <c r="AT64" s="18"/>
      <c r="AU64" s="74"/>
      <c r="AV64" s="18"/>
      <c r="AW64" s="74"/>
      <c r="AX64" s="18"/>
      <c r="AY64" s="32"/>
      <c r="AZ64" s="32"/>
      <c r="BA64" s="32"/>
      <c r="BB64" s="32"/>
      <c r="BC64" s="32"/>
      <c r="BD64" s="33"/>
    </row>
    <row r="65" spans="2:56" ht="12.95" customHeight="1" x14ac:dyDescent="0.2">
      <c r="B65" s="384" t="s">
        <v>200</v>
      </c>
      <c r="C65" s="36"/>
      <c r="D65" s="37" t="s">
        <v>143</v>
      </c>
      <c r="E65" s="509"/>
      <c r="F65"/>
      <c r="G65"/>
      <c r="H65"/>
      <c r="I65"/>
      <c r="P65" s="29" t="s">
        <v>161</v>
      </c>
      <c r="Q65" s="30"/>
      <c r="R65" s="31" t="s">
        <v>142</v>
      </c>
      <c r="S65" s="18"/>
      <c r="T65" s="74">
        <f t="shared" si="65"/>
        <v>0</v>
      </c>
      <c r="U65" s="18"/>
      <c r="V65" s="74">
        <f t="shared" si="66"/>
        <v>0</v>
      </c>
      <c r="W65" s="18" t="e">
        <f>+#REF!</f>
        <v>#REF!</v>
      </c>
      <c r="X65" s="74" t="e">
        <f t="shared" si="67"/>
        <v>#REF!</v>
      </c>
      <c r="Y65" s="18"/>
      <c r="Z65" s="74">
        <f t="shared" si="68"/>
        <v>0</v>
      </c>
      <c r="AA65" s="18" t="e">
        <f>+#REF!</f>
        <v>#REF!</v>
      </c>
      <c r="AB65" s="74" t="e">
        <f t="shared" si="69"/>
        <v>#REF!</v>
      </c>
      <c r="AC65" s="18">
        <f t="shared" si="70"/>
        <v>0</v>
      </c>
      <c r="AD65" s="32">
        <f t="shared" si="51"/>
        <v>0</v>
      </c>
      <c r="AE65" s="32" t="e">
        <f t="shared" si="52"/>
        <v>#REF!</v>
      </c>
      <c r="AF65" s="32" t="e">
        <f t="shared" si="53"/>
        <v>#REF!</v>
      </c>
      <c r="AG65" s="32" t="e">
        <f t="shared" si="54"/>
        <v>#REF!</v>
      </c>
      <c r="AH65" s="32">
        <f t="shared" si="55"/>
        <v>0</v>
      </c>
      <c r="AI65" s="33">
        <f t="shared" si="56"/>
        <v>0</v>
      </c>
      <c r="AK65" s="29" t="s">
        <v>161</v>
      </c>
      <c r="AL65" s="30"/>
      <c r="AM65" s="31" t="s">
        <v>142</v>
      </c>
      <c r="AN65" s="18"/>
      <c r="AO65" s="74">
        <f t="shared" si="71"/>
        <v>0</v>
      </c>
      <c r="AP65" s="18"/>
      <c r="AQ65" s="74">
        <f t="shared" si="72"/>
        <v>0</v>
      </c>
      <c r="AR65" s="18" t="e">
        <f>#REF!+#REF!</f>
        <v>#REF!</v>
      </c>
      <c r="AS65" s="74" t="e">
        <f t="shared" si="73"/>
        <v>#REF!</v>
      </c>
      <c r="AT65" s="18"/>
      <c r="AU65" s="74">
        <f t="shared" si="74"/>
        <v>0</v>
      </c>
      <c r="AV65" s="18" t="e">
        <f>#REF!+#REF!</f>
        <v>#REF!</v>
      </c>
      <c r="AW65" s="74" t="e">
        <f t="shared" si="75"/>
        <v>#REF!</v>
      </c>
      <c r="AX65" s="18" t="e">
        <f>+#REF!+E65</f>
        <v>#REF!</v>
      </c>
      <c r="AY65" s="32">
        <f t="shared" si="57"/>
        <v>0</v>
      </c>
      <c r="AZ65" s="32" t="e">
        <f t="shared" si="58"/>
        <v>#REF!</v>
      </c>
      <c r="BA65" s="32" t="e">
        <f t="shared" si="59"/>
        <v>#REF!</v>
      </c>
      <c r="BB65" s="32" t="e">
        <f t="shared" si="60"/>
        <v>#REF!</v>
      </c>
      <c r="BC65" s="32">
        <f t="shared" si="61"/>
        <v>0</v>
      </c>
      <c r="BD65" s="33">
        <f t="shared" si="62"/>
        <v>0</v>
      </c>
    </row>
    <row r="66" spans="2:56" ht="12.95" customHeight="1" x14ac:dyDescent="0.2">
      <c r="B66" s="384" t="s">
        <v>201</v>
      </c>
      <c r="C66" s="36"/>
      <c r="D66" s="37" t="s">
        <v>144</v>
      </c>
      <c r="E66" s="509"/>
      <c r="F66"/>
      <c r="G66"/>
      <c r="H66"/>
      <c r="I66"/>
      <c r="P66" s="35" t="s">
        <v>162</v>
      </c>
      <c r="Q66" s="36">
        <v>551</v>
      </c>
      <c r="R66" s="37" t="s">
        <v>22</v>
      </c>
      <c r="S66" s="16"/>
      <c r="T66" s="71">
        <f t="shared" si="65"/>
        <v>0</v>
      </c>
      <c r="U66" s="16"/>
      <c r="V66" s="71">
        <f t="shared" si="66"/>
        <v>0</v>
      </c>
      <c r="W66" s="16" t="e">
        <f>+#REF!</f>
        <v>#REF!</v>
      </c>
      <c r="X66" s="71" t="e">
        <f t="shared" si="67"/>
        <v>#REF!</v>
      </c>
      <c r="Y66" s="16"/>
      <c r="Z66" s="71">
        <f t="shared" si="68"/>
        <v>0</v>
      </c>
      <c r="AA66" s="16" t="e">
        <f>+#REF!</f>
        <v>#REF!</v>
      </c>
      <c r="AB66" s="71" t="e">
        <f t="shared" si="69"/>
        <v>#REF!</v>
      </c>
      <c r="AC66" s="16">
        <f t="shared" si="70"/>
        <v>0</v>
      </c>
      <c r="AD66" s="38">
        <f t="shared" si="51"/>
        <v>0</v>
      </c>
      <c r="AE66" s="38" t="e">
        <f t="shared" si="52"/>
        <v>#REF!</v>
      </c>
      <c r="AF66" s="38" t="e">
        <f t="shared" si="53"/>
        <v>#REF!</v>
      </c>
      <c r="AG66" s="38" t="e">
        <f t="shared" si="54"/>
        <v>#REF!</v>
      </c>
      <c r="AH66" s="38">
        <f t="shared" si="55"/>
        <v>0</v>
      </c>
      <c r="AI66" s="34">
        <f t="shared" si="56"/>
        <v>0</v>
      </c>
      <c r="AK66" s="35" t="s">
        <v>162</v>
      </c>
      <c r="AL66" s="36">
        <v>551</v>
      </c>
      <c r="AM66" s="37" t="s">
        <v>22</v>
      </c>
      <c r="AN66" s="16"/>
      <c r="AO66" s="71">
        <f t="shared" si="71"/>
        <v>0</v>
      </c>
      <c r="AP66" s="16"/>
      <c r="AQ66" s="71">
        <f t="shared" si="72"/>
        <v>0</v>
      </c>
      <c r="AR66" s="16" t="e">
        <f>#REF!+#REF!</f>
        <v>#REF!</v>
      </c>
      <c r="AS66" s="71" t="e">
        <f t="shared" si="73"/>
        <v>#REF!</v>
      </c>
      <c r="AT66" s="16"/>
      <c r="AU66" s="71">
        <f t="shared" si="74"/>
        <v>0</v>
      </c>
      <c r="AV66" s="16" t="e">
        <f>#REF!+#REF!</f>
        <v>#REF!</v>
      </c>
      <c r="AW66" s="71" t="e">
        <f t="shared" si="75"/>
        <v>#REF!</v>
      </c>
      <c r="AX66" s="16" t="e">
        <f>+#REF!+E66</f>
        <v>#REF!</v>
      </c>
      <c r="AY66" s="38">
        <f t="shared" si="57"/>
        <v>0</v>
      </c>
      <c r="AZ66" s="38" t="e">
        <f t="shared" si="58"/>
        <v>#REF!</v>
      </c>
      <c r="BA66" s="38" t="e">
        <f t="shared" si="59"/>
        <v>#REF!</v>
      </c>
      <c r="BB66" s="38" t="e">
        <f t="shared" si="60"/>
        <v>#REF!</v>
      </c>
      <c r="BC66" s="38">
        <f t="shared" si="61"/>
        <v>0</v>
      </c>
      <c r="BD66" s="34">
        <f t="shared" si="62"/>
        <v>0</v>
      </c>
    </row>
    <row r="67" spans="2:56" ht="12.95" customHeight="1" x14ac:dyDescent="0.2">
      <c r="B67" s="384" t="s">
        <v>202</v>
      </c>
      <c r="C67" s="36"/>
      <c r="D67" s="37" t="s">
        <v>145</v>
      </c>
      <c r="E67" s="509"/>
      <c r="F67"/>
      <c r="G67"/>
      <c r="H67"/>
      <c r="I67"/>
      <c r="P67" s="35" t="s">
        <v>163</v>
      </c>
      <c r="Q67" s="36">
        <v>552</v>
      </c>
      <c r="R67" s="37" t="s">
        <v>23</v>
      </c>
      <c r="S67" s="38"/>
      <c r="T67" s="38">
        <f t="shared" si="65"/>
        <v>0</v>
      </c>
      <c r="U67" s="38"/>
      <c r="V67" s="38">
        <f t="shared" si="66"/>
        <v>0</v>
      </c>
      <c r="W67" s="38" t="e">
        <f>+#REF!</f>
        <v>#REF!</v>
      </c>
      <c r="X67" s="38" t="e">
        <f t="shared" si="67"/>
        <v>#REF!</v>
      </c>
      <c r="Y67" s="38"/>
      <c r="Z67" s="38">
        <f t="shared" si="68"/>
        <v>0</v>
      </c>
      <c r="AA67" s="38" t="e">
        <f>+#REF!</f>
        <v>#REF!</v>
      </c>
      <c r="AB67" s="38" t="e">
        <f t="shared" si="69"/>
        <v>#REF!</v>
      </c>
      <c r="AC67" s="38">
        <f t="shared" si="70"/>
        <v>0</v>
      </c>
      <c r="AD67" s="38">
        <f t="shared" si="51"/>
        <v>0</v>
      </c>
      <c r="AE67" s="38" t="e">
        <f t="shared" si="52"/>
        <v>#REF!</v>
      </c>
      <c r="AF67" s="38" t="e">
        <f t="shared" si="53"/>
        <v>#REF!</v>
      </c>
      <c r="AG67" s="38" t="e">
        <f t="shared" si="54"/>
        <v>#REF!</v>
      </c>
      <c r="AH67" s="38">
        <f t="shared" si="55"/>
        <v>0</v>
      </c>
      <c r="AI67" s="34">
        <f t="shared" si="56"/>
        <v>0</v>
      </c>
      <c r="AK67" s="35" t="s">
        <v>163</v>
      </c>
      <c r="AL67" s="36">
        <v>552</v>
      </c>
      <c r="AM67" s="37" t="s">
        <v>23</v>
      </c>
      <c r="AN67" s="38"/>
      <c r="AO67" s="38">
        <f t="shared" si="71"/>
        <v>0</v>
      </c>
      <c r="AP67" s="38"/>
      <c r="AQ67" s="38">
        <f t="shared" si="72"/>
        <v>0</v>
      </c>
      <c r="AR67" s="38" t="e">
        <f>#REF!+#REF!</f>
        <v>#REF!</v>
      </c>
      <c r="AS67" s="38" t="e">
        <f t="shared" si="73"/>
        <v>#REF!</v>
      </c>
      <c r="AT67" s="38"/>
      <c r="AU67" s="38">
        <f t="shared" si="74"/>
        <v>0</v>
      </c>
      <c r="AV67" s="38" t="e">
        <f>#REF!+#REF!</f>
        <v>#REF!</v>
      </c>
      <c r="AW67" s="38" t="e">
        <f t="shared" si="75"/>
        <v>#REF!</v>
      </c>
      <c r="AX67" s="38" t="e">
        <f>+#REF!+E67</f>
        <v>#REF!</v>
      </c>
      <c r="AY67" s="38">
        <f t="shared" si="57"/>
        <v>0</v>
      </c>
      <c r="AZ67" s="38" t="e">
        <f t="shared" si="58"/>
        <v>#REF!</v>
      </c>
      <c r="BA67" s="38" t="e">
        <f t="shared" si="59"/>
        <v>#REF!</v>
      </c>
      <c r="BB67" s="38" t="e">
        <f t="shared" si="60"/>
        <v>#REF!</v>
      </c>
      <c r="BC67" s="38">
        <f t="shared" si="61"/>
        <v>0</v>
      </c>
      <c r="BD67" s="34">
        <f t="shared" si="62"/>
        <v>0</v>
      </c>
    </row>
    <row r="68" spans="2:56" ht="12.95" customHeight="1" x14ac:dyDescent="0.2">
      <c r="B68" s="384" t="s">
        <v>203</v>
      </c>
      <c r="C68" s="36"/>
      <c r="D68" s="37" t="s">
        <v>146</v>
      </c>
      <c r="E68" s="509"/>
      <c r="F68"/>
      <c r="G68"/>
      <c r="H68"/>
      <c r="I68"/>
      <c r="P68" s="35" t="s">
        <v>164</v>
      </c>
      <c r="Q68" s="36"/>
      <c r="R68" s="37" t="s">
        <v>143</v>
      </c>
      <c r="S68" s="16"/>
      <c r="T68" s="71">
        <f t="shared" si="65"/>
        <v>0</v>
      </c>
      <c r="U68" s="16"/>
      <c r="V68" s="71">
        <f t="shared" si="66"/>
        <v>0</v>
      </c>
      <c r="W68" s="16" t="e">
        <f>+#REF!</f>
        <v>#REF!</v>
      </c>
      <c r="X68" s="71" t="e">
        <f t="shared" si="67"/>
        <v>#REF!</v>
      </c>
      <c r="Y68" s="16"/>
      <c r="Z68" s="71">
        <f t="shared" si="68"/>
        <v>0</v>
      </c>
      <c r="AA68" s="16" t="e">
        <f>+#REF!</f>
        <v>#REF!</v>
      </c>
      <c r="AB68" s="71" t="e">
        <f t="shared" si="69"/>
        <v>#REF!</v>
      </c>
      <c r="AC68" s="16">
        <f t="shared" si="70"/>
        <v>0</v>
      </c>
      <c r="AD68" s="38">
        <f t="shared" si="51"/>
        <v>0</v>
      </c>
      <c r="AE68" s="38" t="e">
        <f t="shared" si="52"/>
        <v>#REF!</v>
      </c>
      <c r="AF68" s="38" t="e">
        <f t="shared" si="53"/>
        <v>#REF!</v>
      </c>
      <c r="AG68" s="38" t="e">
        <f t="shared" si="54"/>
        <v>#REF!</v>
      </c>
      <c r="AH68" s="38">
        <f t="shared" si="55"/>
        <v>0</v>
      </c>
      <c r="AI68" s="34">
        <f t="shared" si="56"/>
        <v>0</v>
      </c>
      <c r="AK68" s="35" t="s">
        <v>164</v>
      </c>
      <c r="AL68" s="36"/>
      <c r="AM68" s="37" t="s">
        <v>143</v>
      </c>
      <c r="AN68" s="16"/>
      <c r="AO68" s="71">
        <f t="shared" si="71"/>
        <v>0</v>
      </c>
      <c r="AP68" s="16"/>
      <c r="AQ68" s="71">
        <f t="shared" si="72"/>
        <v>0</v>
      </c>
      <c r="AR68" s="16" t="e">
        <f>#REF!+#REF!</f>
        <v>#REF!</v>
      </c>
      <c r="AS68" s="71" t="e">
        <f t="shared" si="73"/>
        <v>#REF!</v>
      </c>
      <c r="AT68" s="16"/>
      <c r="AU68" s="71">
        <f t="shared" si="74"/>
        <v>0</v>
      </c>
      <c r="AV68" s="16" t="e">
        <f>#REF!+#REF!</f>
        <v>#REF!</v>
      </c>
      <c r="AW68" s="71" t="e">
        <f t="shared" si="75"/>
        <v>#REF!</v>
      </c>
      <c r="AX68" s="16" t="e">
        <f>+#REF!+E68</f>
        <v>#REF!</v>
      </c>
      <c r="AY68" s="38">
        <f t="shared" si="57"/>
        <v>0</v>
      </c>
      <c r="AZ68" s="38" t="e">
        <f t="shared" si="58"/>
        <v>#REF!</v>
      </c>
      <c r="BA68" s="38" t="e">
        <f t="shared" si="59"/>
        <v>#REF!</v>
      </c>
      <c r="BB68" s="38" t="e">
        <f t="shared" si="60"/>
        <v>#REF!</v>
      </c>
      <c r="BC68" s="38">
        <f t="shared" si="61"/>
        <v>0</v>
      </c>
      <c r="BD68" s="34">
        <f t="shared" si="62"/>
        <v>0</v>
      </c>
    </row>
    <row r="69" spans="2:56" ht="12.95" customHeight="1" x14ac:dyDescent="0.2">
      <c r="B69" s="35" t="s">
        <v>204</v>
      </c>
      <c r="C69" s="36">
        <v>553</v>
      </c>
      <c r="D69" s="37" t="s">
        <v>24</v>
      </c>
      <c r="E69" s="509"/>
      <c r="F69"/>
      <c r="G69"/>
      <c r="H69"/>
      <c r="I69"/>
      <c r="P69" s="35" t="s">
        <v>165</v>
      </c>
      <c r="Q69" s="36"/>
      <c r="R69" s="37" t="s">
        <v>144</v>
      </c>
      <c r="S69" s="16"/>
      <c r="T69" s="71">
        <f t="shared" si="65"/>
        <v>0</v>
      </c>
      <c r="U69" s="16"/>
      <c r="V69" s="71">
        <f t="shared" si="66"/>
        <v>0</v>
      </c>
      <c r="W69" s="16" t="e">
        <f>+#REF!</f>
        <v>#REF!</v>
      </c>
      <c r="X69" s="71" t="e">
        <f t="shared" si="67"/>
        <v>#REF!</v>
      </c>
      <c r="Y69" s="16"/>
      <c r="Z69" s="71">
        <f t="shared" si="68"/>
        <v>0</v>
      </c>
      <c r="AA69" s="16" t="e">
        <f>+#REF!</f>
        <v>#REF!</v>
      </c>
      <c r="AB69" s="71" t="e">
        <f t="shared" si="69"/>
        <v>#REF!</v>
      </c>
      <c r="AC69" s="16">
        <f t="shared" si="70"/>
        <v>0</v>
      </c>
      <c r="AD69" s="38">
        <f t="shared" si="51"/>
        <v>0</v>
      </c>
      <c r="AE69" s="38" t="e">
        <f t="shared" si="52"/>
        <v>#REF!</v>
      </c>
      <c r="AF69" s="38" t="e">
        <f t="shared" si="53"/>
        <v>#REF!</v>
      </c>
      <c r="AG69" s="38" t="e">
        <f t="shared" si="54"/>
        <v>#REF!</v>
      </c>
      <c r="AH69" s="38">
        <f t="shared" si="55"/>
        <v>0</v>
      </c>
      <c r="AI69" s="34">
        <f t="shared" si="56"/>
        <v>0</v>
      </c>
      <c r="AK69" s="35" t="s">
        <v>165</v>
      </c>
      <c r="AL69" s="36"/>
      <c r="AM69" s="37" t="s">
        <v>144</v>
      </c>
      <c r="AN69" s="16"/>
      <c r="AO69" s="71">
        <f t="shared" si="71"/>
        <v>0</v>
      </c>
      <c r="AP69" s="16"/>
      <c r="AQ69" s="71">
        <f t="shared" si="72"/>
        <v>0</v>
      </c>
      <c r="AR69" s="16" t="e">
        <f>#REF!+#REF!</f>
        <v>#REF!</v>
      </c>
      <c r="AS69" s="71" t="e">
        <f t="shared" si="73"/>
        <v>#REF!</v>
      </c>
      <c r="AT69" s="16"/>
      <c r="AU69" s="71">
        <f t="shared" si="74"/>
        <v>0</v>
      </c>
      <c r="AV69" s="16" t="e">
        <f>#REF!+#REF!</f>
        <v>#REF!</v>
      </c>
      <c r="AW69" s="71" t="e">
        <f t="shared" si="75"/>
        <v>#REF!</v>
      </c>
      <c r="AX69" s="16" t="e">
        <f>+#REF!+E69</f>
        <v>#REF!</v>
      </c>
      <c r="AY69" s="38">
        <f t="shared" si="57"/>
        <v>0</v>
      </c>
      <c r="AZ69" s="38" t="e">
        <f t="shared" si="58"/>
        <v>#REF!</v>
      </c>
      <c r="BA69" s="38" t="e">
        <f t="shared" si="59"/>
        <v>#REF!</v>
      </c>
      <c r="BB69" s="38" t="e">
        <f t="shared" si="60"/>
        <v>#REF!</v>
      </c>
      <c r="BC69" s="38">
        <f t="shared" si="61"/>
        <v>0</v>
      </c>
      <c r="BD69" s="34">
        <f t="shared" si="62"/>
        <v>0</v>
      </c>
    </row>
    <row r="70" spans="2:56" ht="12.95" customHeight="1" x14ac:dyDescent="0.2">
      <c r="B70" s="35" t="s">
        <v>205</v>
      </c>
      <c r="C70" s="36">
        <v>554</v>
      </c>
      <c r="D70" s="37" t="s">
        <v>65</v>
      </c>
      <c r="E70" s="509"/>
      <c r="F70"/>
      <c r="G70"/>
      <c r="H70"/>
      <c r="I70"/>
      <c r="P70" s="35" t="s">
        <v>166</v>
      </c>
      <c r="Q70" s="36"/>
      <c r="R70" s="37" t="s">
        <v>145</v>
      </c>
      <c r="S70" s="16"/>
      <c r="T70" s="71">
        <f t="shared" si="65"/>
        <v>0</v>
      </c>
      <c r="U70" s="16"/>
      <c r="V70" s="71">
        <f t="shared" si="66"/>
        <v>0</v>
      </c>
      <c r="W70" s="16" t="e">
        <f>+#REF!</f>
        <v>#REF!</v>
      </c>
      <c r="X70" s="71" t="e">
        <f t="shared" si="67"/>
        <v>#REF!</v>
      </c>
      <c r="Y70" s="16"/>
      <c r="Z70" s="71">
        <f t="shared" si="68"/>
        <v>0</v>
      </c>
      <c r="AA70" s="16" t="e">
        <f>+#REF!</f>
        <v>#REF!</v>
      </c>
      <c r="AB70" s="71" t="e">
        <f t="shared" si="69"/>
        <v>#REF!</v>
      </c>
      <c r="AC70" s="16">
        <f t="shared" si="70"/>
        <v>0</v>
      </c>
      <c r="AD70" s="38">
        <f t="shared" si="51"/>
        <v>0</v>
      </c>
      <c r="AE70" s="38" t="e">
        <f t="shared" si="52"/>
        <v>#REF!</v>
      </c>
      <c r="AF70" s="38" t="e">
        <f t="shared" si="53"/>
        <v>#REF!</v>
      </c>
      <c r="AG70" s="38" t="e">
        <f t="shared" si="54"/>
        <v>#REF!</v>
      </c>
      <c r="AH70" s="38">
        <f t="shared" si="55"/>
        <v>0</v>
      </c>
      <c r="AI70" s="34">
        <f t="shared" si="56"/>
        <v>0</v>
      </c>
      <c r="AK70" s="35" t="s">
        <v>166</v>
      </c>
      <c r="AL70" s="36"/>
      <c r="AM70" s="37" t="s">
        <v>145</v>
      </c>
      <c r="AN70" s="16"/>
      <c r="AO70" s="71">
        <f t="shared" si="71"/>
        <v>0</v>
      </c>
      <c r="AP70" s="16"/>
      <c r="AQ70" s="71">
        <f t="shared" si="72"/>
        <v>0</v>
      </c>
      <c r="AR70" s="16" t="e">
        <f>#REF!+#REF!</f>
        <v>#REF!</v>
      </c>
      <c r="AS70" s="71" t="e">
        <f t="shared" si="73"/>
        <v>#REF!</v>
      </c>
      <c r="AT70" s="16"/>
      <c r="AU70" s="71">
        <f t="shared" si="74"/>
        <v>0</v>
      </c>
      <c r="AV70" s="16" t="e">
        <f>#REF!+#REF!</f>
        <v>#REF!</v>
      </c>
      <c r="AW70" s="71" t="e">
        <f t="shared" si="75"/>
        <v>#REF!</v>
      </c>
      <c r="AX70" s="16" t="e">
        <f>+#REF!+E70</f>
        <v>#REF!</v>
      </c>
      <c r="AY70" s="38">
        <f t="shared" si="57"/>
        <v>0</v>
      </c>
      <c r="AZ70" s="38" t="e">
        <f t="shared" si="58"/>
        <v>#REF!</v>
      </c>
      <c r="BA70" s="38" t="e">
        <f t="shared" si="59"/>
        <v>#REF!</v>
      </c>
      <c r="BB70" s="38" t="e">
        <f t="shared" si="60"/>
        <v>#REF!</v>
      </c>
      <c r="BC70" s="38">
        <f t="shared" si="61"/>
        <v>0</v>
      </c>
      <c r="BD70" s="34">
        <f t="shared" si="62"/>
        <v>0</v>
      </c>
    </row>
    <row r="71" spans="2:56" ht="12.95" customHeight="1" x14ac:dyDescent="0.2">
      <c r="B71" s="35" t="s">
        <v>206</v>
      </c>
      <c r="C71" s="36">
        <v>555</v>
      </c>
      <c r="D71" s="37" t="s">
        <v>66</v>
      </c>
      <c r="E71" s="34">
        <f>SUM(E72:E73)</f>
        <v>0</v>
      </c>
      <c r="F71"/>
      <c r="G71"/>
      <c r="H71"/>
      <c r="I71"/>
      <c r="P71" s="35" t="s">
        <v>167</v>
      </c>
      <c r="Q71" s="36"/>
      <c r="R71" s="37" t="s">
        <v>146</v>
      </c>
      <c r="S71" s="16"/>
      <c r="T71" s="71">
        <f t="shared" si="65"/>
        <v>0</v>
      </c>
      <c r="U71" s="16"/>
      <c r="V71" s="71">
        <f t="shared" si="66"/>
        <v>0</v>
      </c>
      <c r="W71" s="16" t="e">
        <f>+#REF!</f>
        <v>#REF!</v>
      </c>
      <c r="X71" s="71" t="e">
        <f t="shared" si="67"/>
        <v>#REF!</v>
      </c>
      <c r="Y71" s="16"/>
      <c r="Z71" s="71">
        <f t="shared" si="68"/>
        <v>0</v>
      </c>
      <c r="AA71" s="16" t="e">
        <f>+#REF!</f>
        <v>#REF!</v>
      </c>
      <c r="AB71" s="71" t="e">
        <f t="shared" si="69"/>
        <v>#REF!</v>
      </c>
      <c r="AC71" s="16">
        <f t="shared" si="70"/>
        <v>0</v>
      </c>
      <c r="AD71" s="38">
        <f t="shared" si="51"/>
        <v>0</v>
      </c>
      <c r="AE71" s="38" t="e">
        <f t="shared" si="52"/>
        <v>#REF!</v>
      </c>
      <c r="AF71" s="38" t="e">
        <f t="shared" si="53"/>
        <v>#REF!</v>
      </c>
      <c r="AG71" s="38" t="e">
        <f t="shared" si="54"/>
        <v>#REF!</v>
      </c>
      <c r="AH71" s="38">
        <f t="shared" si="55"/>
        <v>0</v>
      </c>
      <c r="AI71" s="34">
        <f t="shared" si="56"/>
        <v>0</v>
      </c>
      <c r="AK71" s="35" t="s">
        <v>167</v>
      </c>
      <c r="AL71" s="36"/>
      <c r="AM71" s="37" t="s">
        <v>146</v>
      </c>
      <c r="AN71" s="16"/>
      <c r="AO71" s="71">
        <f t="shared" si="71"/>
        <v>0</v>
      </c>
      <c r="AP71" s="16"/>
      <c r="AQ71" s="71">
        <f t="shared" si="72"/>
        <v>0</v>
      </c>
      <c r="AR71" s="16" t="e">
        <f>#REF!+#REF!</f>
        <v>#REF!</v>
      </c>
      <c r="AS71" s="71" t="e">
        <f t="shared" si="73"/>
        <v>#REF!</v>
      </c>
      <c r="AT71" s="16"/>
      <c r="AU71" s="71">
        <f t="shared" si="74"/>
        <v>0</v>
      </c>
      <c r="AV71" s="16" t="e">
        <f>#REF!+#REF!</f>
        <v>#REF!</v>
      </c>
      <c r="AW71" s="71" t="e">
        <f t="shared" si="75"/>
        <v>#REF!</v>
      </c>
      <c r="AX71" s="16" t="e">
        <f>+#REF!+E71</f>
        <v>#REF!</v>
      </c>
      <c r="AY71" s="38">
        <f t="shared" si="57"/>
        <v>0</v>
      </c>
      <c r="AZ71" s="38" t="e">
        <f t="shared" si="58"/>
        <v>#REF!</v>
      </c>
      <c r="BA71" s="38" t="e">
        <f t="shared" si="59"/>
        <v>#REF!</v>
      </c>
      <c r="BB71" s="38" t="e">
        <f t="shared" si="60"/>
        <v>#REF!</v>
      </c>
      <c r="BC71" s="38">
        <f t="shared" si="61"/>
        <v>0</v>
      </c>
      <c r="BD71" s="34">
        <f t="shared" si="62"/>
        <v>0</v>
      </c>
    </row>
    <row r="72" spans="2:56" ht="12.95" customHeight="1" x14ac:dyDescent="0.2">
      <c r="B72" s="384" t="s">
        <v>207</v>
      </c>
      <c r="C72" s="50"/>
      <c r="D72" s="44" t="s">
        <v>73</v>
      </c>
      <c r="E72" s="509"/>
      <c r="F72"/>
      <c r="G72"/>
      <c r="H72"/>
      <c r="I72"/>
      <c r="P72" s="35" t="s">
        <v>168</v>
      </c>
      <c r="Q72" s="36">
        <v>553</v>
      </c>
      <c r="R72" s="37" t="s">
        <v>24</v>
      </c>
      <c r="S72" s="16"/>
      <c r="T72" s="71">
        <f t="shared" si="65"/>
        <v>0</v>
      </c>
      <c r="U72" s="16"/>
      <c r="V72" s="71">
        <f t="shared" si="66"/>
        <v>0</v>
      </c>
      <c r="W72" s="16" t="e">
        <f>+#REF!</f>
        <v>#REF!</v>
      </c>
      <c r="X72" s="71" t="e">
        <f t="shared" si="67"/>
        <v>#REF!</v>
      </c>
      <c r="Y72" s="16"/>
      <c r="Z72" s="71">
        <f t="shared" si="68"/>
        <v>0</v>
      </c>
      <c r="AA72" s="16" t="e">
        <f>+#REF!</f>
        <v>#REF!</v>
      </c>
      <c r="AB72" s="71" t="e">
        <f t="shared" si="69"/>
        <v>#REF!</v>
      </c>
      <c r="AC72" s="16">
        <f t="shared" si="70"/>
        <v>0</v>
      </c>
      <c r="AD72" s="38">
        <f t="shared" si="51"/>
        <v>0</v>
      </c>
      <c r="AE72" s="38" t="e">
        <f t="shared" si="52"/>
        <v>#REF!</v>
      </c>
      <c r="AF72" s="38" t="e">
        <f t="shared" si="53"/>
        <v>#REF!</v>
      </c>
      <c r="AG72" s="38" t="e">
        <f t="shared" si="54"/>
        <v>#REF!</v>
      </c>
      <c r="AH72" s="38">
        <f t="shared" si="55"/>
        <v>0</v>
      </c>
      <c r="AI72" s="34">
        <f t="shared" si="56"/>
        <v>0</v>
      </c>
      <c r="AK72" s="35" t="s">
        <v>168</v>
      </c>
      <c r="AL72" s="36">
        <v>553</v>
      </c>
      <c r="AM72" s="37" t="s">
        <v>24</v>
      </c>
      <c r="AN72" s="16"/>
      <c r="AO72" s="71">
        <f t="shared" si="71"/>
        <v>0</v>
      </c>
      <c r="AP72" s="16"/>
      <c r="AQ72" s="71">
        <f t="shared" si="72"/>
        <v>0</v>
      </c>
      <c r="AR72" s="16" t="e">
        <f>#REF!+#REF!</f>
        <v>#REF!</v>
      </c>
      <c r="AS72" s="71" t="e">
        <f t="shared" si="73"/>
        <v>#REF!</v>
      </c>
      <c r="AT72" s="16"/>
      <c r="AU72" s="71">
        <f t="shared" si="74"/>
        <v>0</v>
      </c>
      <c r="AV72" s="16" t="e">
        <f>#REF!+#REF!</f>
        <v>#REF!</v>
      </c>
      <c r="AW72" s="71" t="e">
        <f t="shared" si="75"/>
        <v>#REF!</v>
      </c>
      <c r="AX72" s="16" t="e">
        <f>+#REF!+E72</f>
        <v>#REF!</v>
      </c>
      <c r="AY72" s="38">
        <f t="shared" si="57"/>
        <v>0</v>
      </c>
      <c r="AZ72" s="38" t="e">
        <f t="shared" si="58"/>
        <v>#REF!</v>
      </c>
      <c r="BA72" s="38" t="e">
        <f t="shared" si="59"/>
        <v>#REF!</v>
      </c>
      <c r="BB72" s="38" t="e">
        <f t="shared" si="60"/>
        <v>#REF!</v>
      </c>
      <c r="BC72" s="38">
        <f t="shared" si="61"/>
        <v>0</v>
      </c>
      <c r="BD72" s="34">
        <f t="shared" si="62"/>
        <v>0</v>
      </c>
    </row>
    <row r="73" spans="2:56" ht="12.95" customHeight="1" x14ac:dyDescent="0.2">
      <c r="B73" s="384" t="s">
        <v>208</v>
      </c>
      <c r="C73" s="50"/>
      <c r="D73" s="1" t="s">
        <v>74</v>
      </c>
      <c r="E73" s="509"/>
      <c r="F73"/>
      <c r="G73"/>
      <c r="H73"/>
      <c r="I73"/>
      <c r="P73" s="35" t="s">
        <v>169</v>
      </c>
      <c r="Q73" s="36">
        <v>554</v>
      </c>
      <c r="R73" s="37" t="s">
        <v>65</v>
      </c>
      <c r="S73" s="16"/>
      <c r="T73" s="71">
        <f t="shared" si="65"/>
        <v>0</v>
      </c>
      <c r="U73" s="16"/>
      <c r="V73" s="71">
        <f t="shared" si="66"/>
        <v>0</v>
      </c>
      <c r="W73" s="16" t="e">
        <f>+#REF!</f>
        <v>#REF!</v>
      </c>
      <c r="X73" s="71" t="e">
        <f t="shared" si="67"/>
        <v>#REF!</v>
      </c>
      <c r="Y73" s="16"/>
      <c r="Z73" s="71">
        <f t="shared" si="68"/>
        <v>0</v>
      </c>
      <c r="AA73" s="16" t="e">
        <f>+#REF!</f>
        <v>#REF!</v>
      </c>
      <c r="AB73" s="71" t="e">
        <f t="shared" si="69"/>
        <v>#REF!</v>
      </c>
      <c r="AC73" s="16">
        <f t="shared" si="70"/>
        <v>0</v>
      </c>
      <c r="AD73" s="38">
        <f t="shared" si="51"/>
        <v>0</v>
      </c>
      <c r="AE73" s="38" t="e">
        <f t="shared" si="52"/>
        <v>#REF!</v>
      </c>
      <c r="AF73" s="38" t="e">
        <f t="shared" si="53"/>
        <v>#REF!</v>
      </c>
      <c r="AG73" s="38" t="e">
        <f t="shared" si="54"/>
        <v>#REF!</v>
      </c>
      <c r="AH73" s="38">
        <f t="shared" si="55"/>
        <v>0</v>
      </c>
      <c r="AI73" s="34">
        <f t="shared" si="56"/>
        <v>0</v>
      </c>
      <c r="AK73" s="35" t="s">
        <v>169</v>
      </c>
      <c r="AL73" s="36">
        <v>554</v>
      </c>
      <c r="AM73" s="37" t="s">
        <v>65</v>
      </c>
      <c r="AN73" s="16"/>
      <c r="AO73" s="71">
        <f t="shared" si="71"/>
        <v>0</v>
      </c>
      <c r="AP73" s="16"/>
      <c r="AQ73" s="71">
        <f t="shared" si="72"/>
        <v>0</v>
      </c>
      <c r="AR73" s="16" t="e">
        <f>#REF!+#REF!</f>
        <v>#REF!</v>
      </c>
      <c r="AS73" s="71" t="e">
        <f t="shared" si="73"/>
        <v>#REF!</v>
      </c>
      <c r="AT73" s="16"/>
      <c r="AU73" s="71">
        <f t="shared" si="74"/>
        <v>0</v>
      </c>
      <c r="AV73" s="16" t="e">
        <f>#REF!+#REF!</f>
        <v>#REF!</v>
      </c>
      <c r="AW73" s="71" t="e">
        <f t="shared" si="75"/>
        <v>#REF!</v>
      </c>
      <c r="AX73" s="16" t="e">
        <f>+#REF!+E73</f>
        <v>#REF!</v>
      </c>
      <c r="AY73" s="38">
        <f t="shared" si="57"/>
        <v>0</v>
      </c>
      <c r="AZ73" s="38" t="e">
        <f t="shared" si="58"/>
        <v>#REF!</v>
      </c>
      <c r="BA73" s="38" t="e">
        <f t="shared" si="59"/>
        <v>#REF!</v>
      </c>
      <c r="BB73" s="38" t="e">
        <f t="shared" si="60"/>
        <v>#REF!</v>
      </c>
      <c r="BC73" s="38">
        <f t="shared" si="61"/>
        <v>0</v>
      </c>
      <c r="BD73" s="34">
        <f t="shared" si="62"/>
        <v>0</v>
      </c>
    </row>
    <row r="74" spans="2:56" ht="12.95" customHeight="1" x14ac:dyDescent="0.2">
      <c r="B74" s="35" t="s">
        <v>209</v>
      </c>
      <c r="C74" s="36">
        <v>556</v>
      </c>
      <c r="D74" s="37" t="s">
        <v>67</v>
      </c>
      <c r="E74" s="509"/>
      <c r="F74"/>
      <c r="G74"/>
      <c r="H74"/>
      <c r="I74"/>
      <c r="P74" s="35" t="s">
        <v>170</v>
      </c>
      <c r="Q74" s="36">
        <v>555</v>
      </c>
      <c r="R74" s="37" t="s">
        <v>66</v>
      </c>
      <c r="S74" s="38"/>
      <c r="T74" s="38">
        <f t="shared" si="65"/>
        <v>0</v>
      </c>
      <c r="U74" s="38"/>
      <c r="V74" s="38">
        <f t="shared" si="66"/>
        <v>0</v>
      </c>
      <c r="W74" s="38" t="e">
        <f>+#REF!</f>
        <v>#REF!</v>
      </c>
      <c r="X74" s="38" t="e">
        <f t="shared" si="67"/>
        <v>#REF!</v>
      </c>
      <c r="Y74" s="38"/>
      <c r="Z74" s="38">
        <f t="shared" si="68"/>
        <v>0</v>
      </c>
      <c r="AA74" s="38" t="e">
        <f>+#REF!</f>
        <v>#REF!</v>
      </c>
      <c r="AB74" s="38" t="e">
        <f t="shared" si="69"/>
        <v>#REF!</v>
      </c>
      <c r="AC74" s="38">
        <f t="shared" si="70"/>
        <v>0</v>
      </c>
      <c r="AD74" s="38">
        <f t="shared" si="51"/>
        <v>0</v>
      </c>
      <c r="AE74" s="38" t="e">
        <f t="shared" si="52"/>
        <v>#REF!</v>
      </c>
      <c r="AF74" s="38" t="e">
        <f t="shared" si="53"/>
        <v>#REF!</v>
      </c>
      <c r="AG74" s="38" t="e">
        <f t="shared" si="54"/>
        <v>#REF!</v>
      </c>
      <c r="AH74" s="38">
        <f t="shared" si="55"/>
        <v>0</v>
      </c>
      <c r="AI74" s="34">
        <f t="shared" si="56"/>
        <v>0</v>
      </c>
      <c r="AK74" s="35" t="s">
        <v>170</v>
      </c>
      <c r="AL74" s="36">
        <v>555</v>
      </c>
      <c r="AM74" s="37" t="s">
        <v>66</v>
      </c>
      <c r="AN74" s="38"/>
      <c r="AO74" s="38">
        <f t="shared" si="71"/>
        <v>0</v>
      </c>
      <c r="AP74" s="38"/>
      <c r="AQ74" s="38">
        <f t="shared" si="72"/>
        <v>0</v>
      </c>
      <c r="AR74" s="38" t="e">
        <f>#REF!+#REF!</f>
        <v>#REF!</v>
      </c>
      <c r="AS74" s="38" t="e">
        <f t="shared" si="73"/>
        <v>#REF!</v>
      </c>
      <c r="AT74" s="38"/>
      <c r="AU74" s="38">
        <f t="shared" si="74"/>
        <v>0</v>
      </c>
      <c r="AV74" s="38" t="e">
        <f>#REF!+#REF!</f>
        <v>#REF!</v>
      </c>
      <c r="AW74" s="38" t="e">
        <f t="shared" si="75"/>
        <v>#REF!</v>
      </c>
      <c r="AX74" s="38" t="e">
        <f>+#REF!+E74</f>
        <v>#REF!</v>
      </c>
      <c r="AY74" s="38">
        <f t="shared" si="57"/>
        <v>0</v>
      </c>
      <c r="AZ74" s="38" t="e">
        <f t="shared" si="58"/>
        <v>#REF!</v>
      </c>
      <c r="BA74" s="38" t="e">
        <f t="shared" si="59"/>
        <v>#REF!</v>
      </c>
      <c r="BB74" s="38" t="e">
        <f t="shared" si="60"/>
        <v>#REF!</v>
      </c>
      <c r="BC74" s="38">
        <f t="shared" si="61"/>
        <v>0</v>
      </c>
      <c r="BD74" s="34">
        <f t="shared" si="62"/>
        <v>0</v>
      </c>
    </row>
    <row r="75" spans="2:56" ht="12.95" customHeight="1" x14ac:dyDescent="0.2">
      <c r="B75" s="35" t="s">
        <v>210</v>
      </c>
      <c r="C75" s="36">
        <v>559</v>
      </c>
      <c r="D75" s="37" t="s">
        <v>25</v>
      </c>
      <c r="E75" s="34">
        <f>SUM(E76:E79)</f>
        <v>0</v>
      </c>
      <c r="F75"/>
      <c r="G75"/>
      <c r="H75"/>
      <c r="I75"/>
      <c r="P75" s="35" t="s">
        <v>171</v>
      </c>
      <c r="Q75" s="50"/>
      <c r="R75" s="44" t="s">
        <v>73</v>
      </c>
      <c r="S75" s="16"/>
      <c r="T75" s="71">
        <f t="shared" si="65"/>
        <v>0</v>
      </c>
      <c r="U75" s="16"/>
      <c r="V75" s="71">
        <f t="shared" si="66"/>
        <v>0</v>
      </c>
      <c r="W75" s="16" t="e">
        <f>+#REF!</f>
        <v>#REF!</v>
      </c>
      <c r="X75" s="71" t="e">
        <f t="shared" si="67"/>
        <v>#REF!</v>
      </c>
      <c r="Y75" s="16"/>
      <c r="Z75" s="71">
        <f t="shared" si="68"/>
        <v>0</v>
      </c>
      <c r="AA75" s="16" t="e">
        <f>+#REF!</f>
        <v>#REF!</v>
      </c>
      <c r="AB75" s="71" t="e">
        <f t="shared" si="69"/>
        <v>#REF!</v>
      </c>
      <c r="AC75" s="16">
        <f t="shared" si="70"/>
        <v>0</v>
      </c>
      <c r="AD75" s="38">
        <f t="shared" si="51"/>
        <v>0</v>
      </c>
      <c r="AE75" s="38" t="e">
        <f t="shared" si="52"/>
        <v>#REF!</v>
      </c>
      <c r="AF75" s="38" t="e">
        <f t="shared" si="53"/>
        <v>#REF!</v>
      </c>
      <c r="AG75" s="38" t="e">
        <f t="shared" si="54"/>
        <v>#REF!</v>
      </c>
      <c r="AH75" s="38">
        <f t="shared" si="55"/>
        <v>0</v>
      </c>
      <c r="AI75" s="34">
        <f t="shared" si="56"/>
        <v>0</v>
      </c>
      <c r="AK75" s="35" t="s">
        <v>171</v>
      </c>
      <c r="AL75" s="50"/>
      <c r="AM75" s="44" t="s">
        <v>73</v>
      </c>
      <c r="AN75" s="16"/>
      <c r="AO75" s="71">
        <f t="shared" si="71"/>
        <v>0</v>
      </c>
      <c r="AP75" s="16"/>
      <c r="AQ75" s="71">
        <f t="shared" si="72"/>
        <v>0</v>
      </c>
      <c r="AR75" s="16" t="e">
        <f>#REF!+#REF!</f>
        <v>#REF!</v>
      </c>
      <c r="AS75" s="71" t="e">
        <f t="shared" si="73"/>
        <v>#REF!</v>
      </c>
      <c r="AT75" s="16"/>
      <c r="AU75" s="71">
        <f t="shared" si="74"/>
        <v>0</v>
      </c>
      <c r="AV75" s="16" t="e">
        <f>#REF!+#REF!</f>
        <v>#REF!</v>
      </c>
      <c r="AW75" s="71" t="e">
        <f t="shared" si="75"/>
        <v>#REF!</v>
      </c>
      <c r="AX75" s="16" t="e">
        <f>+#REF!+E75</f>
        <v>#REF!</v>
      </c>
      <c r="AY75" s="38">
        <f t="shared" si="57"/>
        <v>0</v>
      </c>
      <c r="AZ75" s="38" t="e">
        <f t="shared" si="58"/>
        <v>#REF!</v>
      </c>
      <c r="BA75" s="38" t="e">
        <f t="shared" si="59"/>
        <v>#REF!</v>
      </c>
      <c r="BB75" s="38" t="e">
        <f t="shared" si="60"/>
        <v>#REF!</v>
      </c>
      <c r="BC75" s="38">
        <f t="shared" si="61"/>
        <v>0</v>
      </c>
      <c r="BD75" s="34">
        <f t="shared" si="62"/>
        <v>0</v>
      </c>
    </row>
    <row r="76" spans="2:56" ht="12.95" customHeight="1" x14ac:dyDescent="0.2">
      <c r="B76" s="384" t="s">
        <v>211</v>
      </c>
      <c r="C76" s="36"/>
      <c r="D76" s="37" t="s">
        <v>147</v>
      </c>
      <c r="E76" s="509"/>
      <c r="F76"/>
      <c r="G76"/>
      <c r="H76"/>
      <c r="I76"/>
      <c r="P76" s="35" t="s">
        <v>172</v>
      </c>
      <c r="Q76" s="50"/>
      <c r="R76" s="1" t="s">
        <v>74</v>
      </c>
      <c r="S76" s="16"/>
      <c r="T76" s="71">
        <f t="shared" si="65"/>
        <v>0</v>
      </c>
      <c r="U76" s="16"/>
      <c r="V76" s="71">
        <f t="shared" si="66"/>
        <v>0</v>
      </c>
      <c r="W76" s="16" t="e">
        <f>+#REF!</f>
        <v>#REF!</v>
      </c>
      <c r="X76" s="71" t="e">
        <f t="shared" si="67"/>
        <v>#REF!</v>
      </c>
      <c r="Y76" s="16"/>
      <c r="Z76" s="71">
        <f t="shared" si="68"/>
        <v>0</v>
      </c>
      <c r="AA76" s="16" t="e">
        <f>+#REF!</f>
        <v>#REF!</v>
      </c>
      <c r="AB76" s="71" t="e">
        <f t="shared" si="69"/>
        <v>#REF!</v>
      </c>
      <c r="AC76" s="16">
        <f t="shared" si="70"/>
        <v>0</v>
      </c>
      <c r="AD76" s="38">
        <f t="shared" si="51"/>
        <v>0</v>
      </c>
      <c r="AE76" s="38" t="e">
        <f t="shared" si="52"/>
        <v>#REF!</v>
      </c>
      <c r="AF76" s="38" t="e">
        <f t="shared" si="53"/>
        <v>#REF!</v>
      </c>
      <c r="AG76" s="38" t="e">
        <f t="shared" si="54"/>
        <v>#REF!</v>
      </c>
      <c r="AH76" s="38">
        <f t="shared" si="55"/>
        <v>0</v>
      </c>
      <c r="AI76" s="34">
        <f t="shared" si="56"/>
        <v>0</v>
      </c>
      <c r="AK76" s="35" t="s">
        <v>172</v>
      </c>
      <c r="AL76" s="50"/>
      <c r="AM76" s="1" t="s">
        <v>74</v>
      </c>
      <c r="AN76" s="16"/>
      <c r="AO76" s="71">
        <f t="shared" si="71"/>
        <v>0</v>
      </c>
      <c r="AP76" s="16"/>
      <c r="AQ76" s="71">
        <f t="shared" si="72"/>
        <v>0</v>
      </c>
      <c r="AR76" s="16" t="e">
        <f>#REF!+#REF!</f>
        <v>#REF!</v>
      </c>
      <c r="AS76" s="71" t="e">
        <f t="shared" si="73"/>
        <v>#REF!</v>
      </c>
      <c r="AT76" s="16"/>
      <c r="AU76" s="71">
        <f t="shared" si="74"/>
        <v>0</v>
      </c>
      <c r="AV76" s="16" t="e">
        <f>#REF!+#REF!</f>
        <v>#REF!</v>
      </c>
      <c r="AW76" s="71" t="e">
        <f t="shared" si="75"/>
        <v>#REF!</v>
      </c>
      <c r="AX76" s="16" t="e">
        <f>+#REF!+E76</f>
        <v>#REF!</v>
      </c>
      <c r="AY76" s="38">
        <f t="shared" si="57"/>
        <v>0</v>
      </c>
      <c r="AZ76" s="38" t="e">
        <f t="shared" si="58"/>
        <v>#REF!</v>
      </c>
      <c r="BA76" s="38" t="e">
        <f t="shared" si="59"/>
        <v>#REF!</v>
      </c>
      <c r="BB76" s="38" t="e">
        <f t="shared" si="60"/>
        <v>#REF!</v>
      </c>
      <c r="BC76" s="38">
        <f t="shared" si="61"/>
        <v>0</v>
      </c>
      <c r="BD76" s="34">
        <f t="shared" si="62"/>
        <v>0</v>
      </c>
    </row>
    <row r="77" spans="2:56" ht="12.95" customHeight="1" x14ac:dyDescent="0.2">
      <c r="B77" s="384" t="s">
        <v>212</v>
      </c>
      <c r="C77" s="36"/>
      <c r="D77" s="37" t="s">
        <v>148</v>
      </c>
      <c r="E77" s="509"/>
      <c r="F77"/>
      <c r="G77"/>
      <c r="H77"/>
      <c r="I77"/>
      <c r="P77" s="35" t="s">
        <v>173</v>
      </c>
      <c r="Q77" s="36">
        <v>556</v>
      </c>
      <c r="R77" s="37" t="s">
        <v>67</v>
      </c>
      <c r="S77" s="16"/>
      <c r="T77" s="71">
        <f t="shared" si="65"/>
        <v>0</v>
      </c>
      <c r="U77" s="16"/>
      <c r="V77" s="71">
        <f t="shared" si="66"/>
        <v>0</v>
      </c>
      <c r="W77" s="16" t="e">
        <f>+#REF!</f>
        <v>#REF!</v>
      </c>
      <c r="X77" s="71" t="e">
        <f t="shared" si="67"/>
        <v>#REF!</v>
      </c>
      <c r="Y77" s="16"/>
      <c r="Z77" s="71">
        <f t="shared" si="68"/>
        <v>0</v>
      </c>
      <c r="AA77" s="16" t="e">
        <f>+#REF!</f>
        <v>#REF!</v>
      </c>
      <c r="AB77" s="71" t="e">
        <f t="shared" si="69"/>
        <v>#REF!</v>
      </c>
      <c r="AC77" s="16">
        <f t="shared" si="70"/>
        <v>0</v>
      </c>
      <c r="AD77" s="38">
        <f t="shared" si="51"/>
        <v>0</v>
      </c>
      <c r="AE77" s="38" t="e">
        <f t="shared" si="52"/>
        <v>#REF!</v>
      </c>
      <c r="AF77" s="38" t="e">
        <f t="shared" si="53"/>
        <v>#REF!</v>
      </c>
      <c r="AG77" s="38" t="e">
        <f t="shared" si="54"/>
        <v>#REF!</v>
      </c>
      <c r="AH77" s="38">
        <f t="shared" si="55"/>
        <v>0</v>
      </c>
      <c r="AI77" s="34">
        <f t="shared" si="56"/>
        <v>0</v>
      </c>
      <c r="AK77" s="35" t="s">
        <v>173</v>
      </c>
      <c r="AL77" s="36">
        <v>556</v>
      </c>
      <c r="AM77" s="37" t="s">
        <v>67</v>
      </c>
      <c r="AN77" s="16"/>
      <c r="AO77" s="71">
        <f t="shared" si="71"/>
        <v>0</v>
      </c>
      <c r="AP77" s="16"/>
      <c r="AQ77" s="71">
        <f t="shared" si="72"/>
        <v>0</v>
      </c>
      <c r="AR77" s="16" t="e">
        <f>#REF!+#REF!</f>
        <v>#REF!</v>
      </c>
      <c r="AS77" s="71" t="e">
        <f t="shared" si="73"/>
        <v>#REF!</v>
      </c>
      <c r="AT77" s="16"/>
      <c r="AU77" s="71">
        <f t="shared" si="74"/>
        <v>0</v>
      </c>
      <c r="AV77" s="16" t="e">
        <f>#REF!+#REF!</f>
        <v>#REF!</v>
      </c>
      <c r="AW77" s="71" t="e">
        <f t="shared" si="75"/>
        <v>#REF!</v>
      </c>
      <c r="AX77" s="16" t="e">
        <f>+#REF!+E77</f>
        <v>#REF!</v>
      </c>
      <c r="AY77" s="38">
        <f t="shared" si="57"/>
        <v>0</v>
      </c>
      <c r="AZ77" s="38" t="e">
        <f t="shared" si="58"/>
        <v>#REF!</v>
      </c>
      <c r="BA77" s="38" t="e">
        <f t="shared" si="59"/>
        <v>#REF!</v>
      </c>
      <c r="BB77" s="38" t="e">
        <f t="shared" si="60"/>
        <v>#REF!</v>
      </c>
      <c r="BC77" s="38">
        <f t="shared" si="61"/>
        <v>0</v>
      </c>
      <c r="BD77" s="34">
        <f t="shared" si="62"/>
        <v>0</v>
      </c>
    </row>
    <row r="78" spans="2:56" ht="12.95" customHeight="1" x14ac:dyDescent="0.2">
      <c r="B78" s="384" t="s">
        <v>213</v>
      </c>
      <c r="C78" s="36"/>
      <c r="D78" s="37" t="s">
        <v>75</v>
      </c>
      <c r="E78" s="509"/>
      <c r="F78"/>
      <c r="G78"/>
      <c r="H78"/>
      <c r="I78"/>
      <c r="P78" s="35" t="s">
        <v>174</v>
      </c>
      <c r="Q78" s="36">
        <v>559</v>
      </c>
      <c r="R78" s="37" t="s">
        <v>25</v>
      </c>
      <c r="S78" s="38"/>
      <c r="T78" s="38">
        <f t="shared" si="65"/>
        <v>0</v>
      </c>
      <c r="U78" s="38"/>
      <c r="V78" s="38">
        <f t="shared" si="66"/>
        <v>0</v>
      </c>
      <c r="W78" s="38" t="e">
        <f>+#REF!</f>
        <v>#REF!</v>
      </c>
      <c r="X78" s="38" t="e">
        <f t="shared" si="67"/>
        <v>#REF!</v>
      </c>
      <c r="Y78" s="38"/>
      <c r="Z78" s="38">
        <f t="shared" si="68"/>
        <v>0</v>
      </c>
      <c r="AA78" s="38" t="e">
        <f>+#REF!</f>
        <v>#REF!</v>
      </c>
      <c r="AB78" s="38" t="e">
        <f t="shared" si="69"/>
        <v>#REF!</v>
      </c>
      <c r="AC78" s="38">
        <f t="shared" si="70"/>
        <v>0</v>
      </c>
      <c r="AD78" s="38">
        <f t="shared" si="51"/>
        <v>0</v>
      </c>
      <c r="AE78" s="38" t="e">
        <f t="shared" si="52"/>
        <v>#REF!</v>
      </c>
      <c r="AF78" s="38" t="e">
        <f t="shared" si="53"/>
        <v>#REF!</v>
      </c>
      <c r="AG78" s="38" t="e">
        <f t="shared" si="54"/>
        <v>#REF!</v>
      </c>
      <c r="AH78" s="38">
        <f t="shared" si="55"/>
        <v>0</v>
      </c>
      <c r="AI78" s="34">
        <f t="shared" si="56"/>
        <v>0</v>
      </c>
      <c r="AK78" s="35" t="s">
        <v>174</v>
      </c>
      <c r="AL78" s="36">
        <v>559</v>
      </c>
      <c r="AM78" s="37" t="s">
        <v>25</v>
      </c>
      <c r="AN78" s="38"/>
      <c r="AO78" s="38">
        <f t="shared" si="71"/>
        <v>0</v>
      </c>
      <c r="AP78" s="38"/>
      <c r="AQ78" s="38">
        <f t="shared" si="72"/>
        <v>0</v>
      </c>
      <c r="AR78" s="38" t="e">
        <f>#REF!+#REF!</f>
        <v>#REF!</v>
      </c>
      <c r="AS78" s="38" t="e">
        <f t="shared" si="73"/>
        <v>#REF!</v>
      </c>
      <c r="AT78" s="38"/>
      <c r="AU78" s="38">
        <f t="shared" si="74"/>
        <v>0</v>
      </c>
      <c r="AV78" s="38" t="e">
        <f>#REF!+#REF!</f>
        <v>#REF!</v>
      </c>
      <c r="AW78" s="38" t="e">
        <f t="shared" si="75"/>
        <v>#REF!</v>
      </c>
      <c r="AX78" s="38" t="e">
        <f>+#REF!+E78</f>
        <v>#REF!</v>
      </c>
      <c r="AY78" s="38">
        <f t="shared" si="57"/>
        <v>0</v>
      </c>
      <c r="AZ78" s="38" t="e">
        <f t="shared" si="58"/>
        <v>#REF!</v>
      </c>
      <c r="BA78" s="38" t="e">
        <f t="shared" si="59"/>
        <v>#REF!</v>
      </c>
      <c r="BB78" s="38" t="e">
        <f t="shared" si="60"/>
        <v>#REF!</v>
      </c>
      <c r="BC78" s="38">
        <f t="shared" si="61"/>
        <v>0</v>
      </c>
      <c r="BD78" s="34">
        <f t="shared" si="62"/>
        <v>0</v>
      </c>
    </row>
    <row r="79" spans="2:56" ht="12.95" customHeight="1" x14ac:dyDescent="0.2">
      <c r="B79" s="386" t="s">
        <v>214</v>
      </c>
      <c r="C79" s="36"/>
      <c r="D79" s="37" t="s">
        <v>25</v>
      </c>
      <c r="E79" s="509"/>
      <c r="F79"/>
      <c r="G79"/>
      <c r="H79"/>
      <c r="I79"/>
      <c r="P79" s="35" t="s">
        <v>175</v>
      </c>
      <c r="Q79" s="36"/>
      <c r="R79" s="37" t="s">
        <v>147</v>
      </c>
      <c r="S79" s="16"/>
      <c r="T79" s="71">
        <f t="shared" si="65"/>
        <v>0</v>
      </c>
      <c r="U79" s="16"/>
      <c r="V79" s="71">
        <f t="shared" si="66"/>
        <v>0</v>
      </c>
      <c r="W79" s="16" t="e">
        <f>+#REF!</f>
        <v>#REF!</v>
      </c>
      <c r="X79" s="71" t="e">
        <f t="shared" si="67"/>
        <v>#REF!</v>
      </c>
      <c r="Y79" s="16"/>
      <c r="Z79" s="71">
        <f t="shared" si="68"/>
        <v>0</v>
      </c>
      <c r="AA79" s="16" t="e">
        <f>+#REF!</f>
        <v>#REF!</v>
      </c>
      <c r="AB79" s="71" t="e">
        <f t="shared" si="69"/>
        <v>#REF!</v>
      </c>
      <c r="AC79" s="16">
        <f t="shared" si="70"/>
        <v>0</v>
      </c>
      <c r="AD79" s="38">
        <f t="shared" si="51"/>
        <v>0</v>
      </c>
      <c r="AE79" s="38" t="e">
        <f t="shared" si="52"/>
        <v>#REF!</v>
      </c>
      <c r="AF79" s="38" t="e">
        <f t="shared" si="53"/>
        <v>#REF!</v>
      </c>
      <c r="AG79" s="38" t="e">
        <f t="shared" si="54"/>
        <v>#REF!</v>
      </c>
      <c r="AH79" s="38">
        <f t="shared" si="55"/>
        <v>0</v>
      </c>
      <c r="AI79" s="34">
        <f t="shared" si="56"/>
        <v>0</v>
      </c>
      <c r="AK79" s="35" t="s">
        <v>175</v>
      </c>
      <c r="AL79" s="36"/>
      <c r="AM79" s="37" t="s">
        <v>147</v>
      </c>
      <c r="AN79" s="16"/>
      <c r="AO79" s="71">
        <f t="shared" si="71"/>
        <v>0</v>
      </c>
      <c r="AP79" s="16"/>
      <c r="AQ79" s="71">
        <f t="shared" si="72"/>
        <v>0</v>
      </c>
      <c r="AR79" s="16" t="e">
        <f>#REF!+#REF!</f>
        <v>#REF!</v>
      </c>
      <c r="AS79" s="71" t="e">
        <f t="shared" si="73"/>
        <v>#REF!</v>
      </c>
      <c r="AT79" s="16"/>
      <c r="AU79" s="71">
        <f t="shared" si="74"/>
        <v>0</v>
      </c>
      <c r="AV79" s="16" t="e">
        <f>#REF!+#REF!</f>
        <v>#REF!</v>
      </c>
      <c r="AW79" s="71" t="e">
        <f t="shared" si="75"/>
        <v>#REF!</v>
      </c>
      <c r="AX79" s="16" t="e">
        <f>+#REF!+E79</f>
        <v>#REF!</v>
      </c>
      <c r="AY79" s="38">
        <f t="shared" si="57"/>
        <v>0</v>
      </c>
      <c r="AZ79" s="38" t="e">
        <f t="shared" si="58"/>
        <v>#REF!</v>
      </c>
      <c r="BA79" s="38" t="e">
        <f t="shared" si="59"/>
        <v>#REF!</v>
      </c>
      <c r="BB79" s="38" t="e">
        <f t="shared" si="60"/>
        <v>#REF!</v>
      </c>
      <c r="BC79" s="38">
        <f t="shared" si="61"/>
        <v>0</v>
      </c>
      <c r="BD79" s="34">
        <f t="shared" si="62"/>
        <v>0</v>
      </c>
    </row>
    <row r="80" spans="2:56" ht="25.5" x14ac:dyDescent="0.2">
      <c r="B80" s="53">
        <v>5</v>
      </c>
      <c r="C80" s="27"/>
      <c r="D80" s="28" t="s">
        <v>156</v>
      </c>
      <c r="E80" s="513"/>
      <c r="F80"/>
      <c r="G80"/>
      <c r="H80"/>
      <c r="I80"/>
      <c r="P80" s="35" t="s">
        <v>176</v>
      </c>
      <c r="Q80" s="36"/>
      <c r="R80" s="37" t="s">
        <v>148</v>
      </c>
      <c r="S80" s="16"/>
      <c r="T80" s="71">
        <f t="shared" si="65"/>
        <v>0</v>
      </c>
      <c r="U80" s="16"/>
      <c r="V80" s="71">
        <f t="shared" si="66"/>
        <v>0</v>
      </c>
      <c r="W80" s="16" t="e">
        <f>+#REF!</f>
        <v>#REF!</v>
      </c>
      <c r="X80" s="71" t="e">
        <f t="shared" si="67"/>
        <v>#REF!</v>
      </c>
      <c r="Y80" s="16"/>
      <c r="Z80" s="71">
        <f t="shared" si="68"/>
        <v>0</v>
      </c>
      <c r="AA80" s="16" t="e">
        <f>+#REF!</f>
        <v>#REF!</v>
      </c>
      <c r="AB80" s="71" t="e">
        <f t="shared" si="69"/>
        <v>#REF!</v>
      </c>
      <c r="AC80" s="16">
        <f t="shared" si="70"/>
        <v>0</v>
      </c>
      <c r="AD80" s="38">
        <f t="shared" si="51"/>
        <v>0</v>
      </c>
      <c r="AE80" s="38" t="e">
        <f t="shared" si="52"/>
        <v>#REF!</v>
      </c>
      <c r="AF80" s="38" t="e">
        <f t="shared" si="53"/>
        <v>#REF!</v>
      </c>
      <c r="AG80" s="38" t="e">
        <f t="shared" si="54"/>
        <v>#REF!</v>
      </c>
      <c r="AH80" s="38">
        <f t="shared" si="55"/>
        <v>0</v>
      </c>
      <c r="AI80" s="34">
        <f t="shared" si="56"/>
        <v>0</v>
      </c>
      <c r="AK80" s="35" t="s">
        <v>176</v>
      </c>
      <c r="AL80" s="36"/>
      <c r="AM80" s="37" t="s">
        <v>148</v>
      </c>
      <c r="AN80" s="16"/>
      <c r="AO80" s="71">
        <f t="shared" si="71"/>
        <v>0</v>
      </c>
      <c r="AP80" s="16"/>
      <c r="AQ80" s="71">
        <f t="shared" si="72"/>
        <v>0</v>
      </c>
      <c r="AR80" s="16" t="e">
        <f>#REF!+#REF!</f>
        <v>#REF!</v>
      </c>
      <c r="AS80" s="71" t="e">
        <f t="shared" si="73"/>
        <v>#REF!</v>
      </c>
      <c r="AT80" s="16"/>
      <c r="AU80" s="71">
        <f t="shared" si="74"/>
        <v>0</v>
      </c>
      <c r="AV80" s="16" t="e">
        <f>#REF!+#REF!</f>
        <v>#REF!</v>
      </c>
      <c r="AW80" s="71" t="e">
        <f t="shared" si="75"/>
        <v>#REF!</v>
      </c>
      <c r="AX80" s="16" t="e">
        <f>+#REF!+E80</f>
        <v>#REF!</v>
      </c>
      <c r="AY80" s="38">
        <f t="shared" si="57"/>
        <v>0</v>
      </c>
      <c r="AZ80" s="38" t="e">
        <f t="shared" si="58"/>
        <v>#REF!</v>
      </c>
      <c r="BA80" s="38" t="e">
        <f t="shared" si="59"/>
        <v>#REF!</v>
      </c>
      <c r="BB80" s="38" t="e">
        <f t="shared" si="60"/>
        <v>#REF!</v>
      </c>
      <c r="BC80" s="38">
        <f t="shared" si="61"/>
        <v>0</v>
      </c>
      <c r="BD80" s="34">
        <f t="shared" si="62"/>
        <v>0</v>
      </c>
    </row>
    <row r="81" spans="2:56" ht="12.95" customHeight="1" thickBot="1" x14ac:dyDescent="0.25">
      <c r="B81" s="503" t="s">
        <v>107</v>
      </c>
      <c r="C81" s="504"/>
      <c r="D81" s="505" t="s">
        <v>415</v>
      </c>
      <c r="E81" s="81">
        <f>E11+E20+E39+E80+E56</f>
        <v>0</v>
      </c>
      <c r="F81"/>
      <c r="G81"/>
      <c r="H81"/>
      <c r="I81"/>
      <c r="P81" s="35" t="s">
        <v>177</v>
      </c>
      <c r="Q81" s="36"/>
      <c r="R81" s="37" t="s">
        <v>75</v>
      </c>
      <c r="S81" s="16"/>
      <c r="T81" s="71">
        <f t="shared" si="65"/>
        <v>0</v>
      </c>
      <c r="U81" s="16"/>
      <c r="V81" s="71">
        <f t="shared" si="66"/>
        <v>0</v>
      </c>
      <c r="W81" s="16" t="e">
        <f>+#REF!</f>
        <v>#REF!</v>
      </c>
      <c r="X81" s="71" t="e">
        <f t="shared" si="67"/>
        <v>#REF!</v>
      </c>
      <c r="Y81" s="16"/>
      <c r="Z81" s="71">
        <f t="shared" si="68"/>
        <v>0</v>
      </c>
      <c r="AA81" s="16" t="e">
        <f>+#REF!</f>
        <v>#REF!</v>
      </c>
      <c r="AB81" s="71" t="e">
        <f t="shared" si="69"/>
        <v>#REF!</v>
      </c>
      <c r="AC81" s="16">
        <f t="shared" si="70"/>
        <v>0</v>
      </c>
      <c r="AD81" s="38">
        <f t="shared" si="51"/>
        <v>0</v>
      </c>
      <c r="AE81" s="38" t="e">
        <f t="shared" si="52"/>
        <v>#REF!</v>
      </c>
      <c r="AF81" s="38" t="e">
        <f t="shared" si="53"/>
        <v>#REF!</v>
      </c>
      <c r="AG81" s="38" t="e">
        <f t="shared" si="54"/>
        <v>#REF!</v>
      </c>
      <c r="AH81" s="38">
        <f t="shared" si="55"/>
        <v>0</v>
      </c>
      <c r="AI81" s="34">
        <f t="shared" si="56"/>
        <v>0</v>
      </c>
      <c r="AK81" s="35" t="s">
        <v>177</v>
      </c>
      <c r="AL81" s="36"/>
      <c r="AM81" s="37" t="s">
        <v>75</v>
      </c>
      <c r="AN81" s="16"/>
      <c r="AO81" s="71">
        <f t="shared" si="71"/>
        <v>0</v>
      </c>
      <c r="AP81" s="16"/>
      <c r="AQ81" s="71">
        <f t="shared" si="72"/>
        <v>0</v>
      </c>
      <c r="AR81" s="16" t="e">
        <f>#REF!+#REF!</f>
        <v>#REF!</v>
      </c>
      <c r="AS81" s="71" t="e">
        <f t="shared" si="73"/>
        <v>#REF!</v>
      </c>
      <c r="AT81" s="16"/>
      <c r="AU81" s="71">
        <f t="shared" si="74"/>
        <v>0</v>
      </c>
      <c r="AV81" s="16" t="e">
        <f>#REF!+#REF!</f>
        <v>#REF!</v>
      </c>
      <c r="AW81" s="71" t="e">
        <f t="shared" si="75"/>
        <v>#REF!</v>
      </c>
      <c r="AX81" s="16" t="e">
        <f>+#REF!+E81</f>
        <v>#REF!</v>
      </c>
      <c r="AY81" s="38">
        <f t="shared" si="57"/>
        <v>0</v>
      </c>
      <c r="AZ81" s="38" t="e">
        <f t="shared" si="58"/>
        <v>#REF!</v>
      </c>
      <c r="BA81" s="38" t="e">
        <f t="shared" si="59"/>
        <v>#REF!</v>
      </c>
      <c r="BB81" s="38" t="e">
        <f t="shared" si="60"/>
        <v>#REF!</v>
      </c>
      <c r="BC81" s="38">
        <f t="shared" si="61"/>
        <v>0</v>
      </c>
      <c r="BD81" s="34">
        <f t="shared" si="62"/>
        <v>0</v>
      </c>
    </row>
    <row r="82" spans="2:56" ht="12.95" customHeight="1" thickTop="1" x14ac:dyDescent="0.2">
      <c r="B82"/>
      <c r="C82"/>
      <c r="D82"/>
      <c r="E82"/>
      <c r="F82"/>
      <c r="G82"/>
      <c r="H82"/>
      <c r="I82"/>
      <c r="P82" s="35" t="s">
        <v>178</v>
      </c>
      <c r="Q82" s="36"/>
      <c r="R82" s="37" t="s">
        <v>25</v>
      </c>
      <c r="S82" s="16"/>
      <c r="T82" s="71">
        <f t="shared" si="65"/>
        <v>0</v>
      </c>
      <c r="U82" s="16"/>
      <c r="V82" s="71">
        <f t="shared" si="66"/>
        <v>0</v>
      </c>
      <c r="W82" s="16" t="e">
        <f>+#REF!</f>
        <v>#REF!</v>
      </c>
      <c r="X82" s="71" t="e">
        <f t="shared" si="67"/>
        <v>#REF!</v>
      </c>
      <c r="Y82" s="16"/>
      <c r="Z82" s="71">
        <f t="shared" si="68"/>
        <v>0</v>
      </c>
      <c r="AA82" s="16" t="e">
        <f>+#REF!</f>
        <v>#REF!</v>
      </c>
      <c r="AB82" s="71" t="e">
        <f t="shared" si="69"/>
        <v>#REF!</v>
      </c>
      <c r="AC82" s="16">
        <f t="shared" si="70"/>
        <v>0</v>
      </c>
      <c r="AD82" s="38">
        <f t="shared" si="51"/>
        <v>0</v>
      </c>
      <c r="AE82" s="38" t="e">
        <f t="shared" si="52"/>
        <v>#REF!</v>
      </c>
      <c r="AF82" s="38" t="e">
        <f t="shared" si="53"/>
        <v>#REF!</v>
      </c>
      <c r="AG82" s="38" t="e">
        <f t="shared" si="54"/>
        <v>#REF!</v>
      </c>
      <c r="AH82" s="38">
        <f t="shared" si="55"/>
        <v>0</v>
      </c>
      <c r="AI82" s="34">
        <f t="shared" si="56"/>
        <v>0</v>
      </c>
      <c r="AK82" s="35" t="s">
        <v>178</v>
      </c>
      <c r="AL82" s="36"/>
      <c r="AM82" s="37" t="s">
        <v>25</v>
      </c>
      <c r="AN82" s="16"/>
      <c r="AO82" s="71">
        <f t="shared" si="71"/>
        <v>0</v>
      </c>
      <c r="AP82" s="16"/>
      <c r="AQ82" s="71">
        <f t="shared" si="72"/>
        <v>0</v>
      </c>
      <c r="AR82" s="16" t="e">
        <f>#REF!+#REF!</f>
        <v>#REF!</v>
      </c>
      <c r="AS82" s="71" t="e">
        <f t="shared" si="73"/>
        <v>#REF!</v>
      </c>
      <c r="AT82" s="16"/>
      <c r="AU82" s="71">
        <f t="shared" si="74"/>
        <v>0</v>
      </c>
      <c r="AV82" s="16" t="e">
        <f>#REF!+#REF!</f>
        <v>#REF!</v>
      </c>
      <c r="AW82" s="71" t="e">
        <f t="shared" si="75"/>
        <v>#REF!</v>
      </c>
      <c r="AX82" s="16" t="e">
        <f>+#REF!+E82</f>
        <v>#REF!</v>
      </c>
      <c r="AY82" s="38">
        <f t="shared" si="57"/>
        <v>0</v>
      </c>
      <c r="AZ82" s="38" t="e">
        <f t="shared" si="58"/>
        <v>#REF!</v>
      </c>
      <c r="BA82" s="38" t="e">
        <f t="shared" si="59"/>
        <v>#REF!</v>
      </c>
      <c r="BB82" s="38" t="e">
        <f t="shared" si="60"/>
        <v>#REF!</v>
      </c>
      <c r="BC82" s="38">
        <f t="shared" si="61"/>
        <v>0</v>
      </c>
      <c r="BD82" s="34">
        <f t="shared" si="62"/>
        <v>0</v>
      </c>
    </row>
    <row r="83" spans="2:56" ht="25.5" x14ac:dyDescent="0.2">
      <c r="B83"/>
      <c r="C83"/>
      <c r="D83"/>
      <c r="E83"/>
      <c r="F83"/>
      <c r="G83"/>
      <c r="H83"/>
      <c r="I83"/>
      <c r="P83" s="26">
        <v>4</v>
      </c>
      <c r="Q83" s="27"/>
      <c r="R83" s="28" t="s">
        <v>156</v>
      </c>
      <c r="S83" s="54"/>
      <c r="T83" s="80">
        <f>+S83*$V$9*$Z$9*$AC$9</f>
        <v>0</v>
      </c>
      <c r="U83" s="54"/>
      <c r="V83" s="80">
        <f>+U83*$Z$9*$AC$9</f>
        <v>0</v>
      </c>
      <c r="W83" s="54" t="e">
        <f>+#REF!</f>
        <v>#REF!</v>
      </c>
      <c r="X83" s="80" t="e">
        <f>+W83*$Z$9*$AC$9</f>
        <v>#REF!</v>
      </c>
      <c r="Y83" s="54"/>
      <c r="Z83" s="80">
        <f>+Y83*$AC$9</f>
        <v>0</v>
      </c>
      <c r="AA83" s="54" t="e">
        <f>+#REF!</f>
        <v>#REF!</v>
      </c>
      <c r="AB83" s="80" t="e">
        <f>+AA83*$AC$9</f>
        <v>#REF!</v>
      </c>
      <c r="AC83" s="54">
        <f>+I83</f>
        <v>0</v>
      </c>
      <c r="AD83" s="66">
        <f>+IF(T83=0, ,AC83/T83*100)</f>
        <v>0</v>
      </c>
      <c r="AE83" s="66" t="e">
        <f>+IF(X83=0, ,AC83/X83*100)</f>
        <v>#REF!</v>
      </c>
      <c r="AF83" s="66" t="e">
        <f>+IF(AA83=0, ,AC83/AA83*100)</f>
        <v>#REF!</v>
      </c>
      <c r="AG83" s="66" t="e">
        <f>+IF(AB83=0, ,AC83/AB83*100)</f>
        <v>#REF!</v>
      </c>
      <c r="AH83" s="66">
        <f>+IF(U83=0, ,W83/U83*100)</f>
        <v>0</v>
      </c>
      <c r="AI83" s="68">
        <f>+IF(Y83=0, ,AA83/Y83*100)</f>
        <v>0</v>
      </c>
      <c r="AK83" s="26">
        <v>4</v>
      </c>
      <c r="AL83" s="27"/>
      <c r="AM83" s="28" t="s">
        <v>156</v>
      </c>
      <c r="AN83" s="54"/>
      <c r="AO83" s="80">
        <f>+AN83*$AQ$9*$AU$9*$AX$9</f>
        <v>0</v>
      </c>
      <c r="AP83" s="54"/>
      <c r="AQ83" s="80">
        <f>+AP83*$AU$9*$AX$9</f>
        <v>0</v>
      </c>
      <c r="AR83" s="54" t="e">
        <f>#REF!+#REF!</f>
        <v>#REF!</v>
      </c>
      <c r="AS83" s="80" t="e">
        <f>+AR83*$AU$9*$AX$9</f>
        <v>#REF!</v>
      </c>
      <c r="AT83" s="54"/>
      <c r="AU83" s="80">
        <f>+AT83*$AX$9</f>
        <v>0</v>
      </c>
      <c r="AV83" s="54" t="e">
        <f>#REF!+#REF!</f>
        <v>#REF!</v>
      </c>
      <c r="AW83" s="80" t="e">
        <f>+AV83*$AX$9</f>
        <v>#REF!</v>
      </c>
      <c r="AX83" s="54" t="e">
        <f>+#REF!+E83</f>
        <v>#REF!</v>
      </c>
      <c r="AY83" s="66">
        <f>+IF(AO83=0, ,AX83/AO83*100)</f>
        <v>0</v>
      </c>
      <c r="AZ83" s="66" t="e">
        <f>+IF(AS83=0, ,AX83/AS83*100)</f>
        <v>#REF!</v>
      </c>
      <c r="BA83" s="66" t="e">
        <f>+IF(AV83=0, ,AX83/AV83*100)</f>
        <v>#REF!</v>
      </c>
      <c r="BB83" s="66" t="e">
        <f>+IF(AW83=0, ,AX83/AW83*100)</f>
        <v>#REF!</v>
      </c>
      <c r="BC83" s="66">
        <f>+IF(AP83=0, ,AR83/AP83*100)</f>
        <v>0</v>
      </c>
      <c r="BD83" s="68">
        <f>+IF(AT83=0, ,AV83/AT83*100)</f>
        <v>0</v>
      </c>
    </row>
    <row r="84" spans="2:56" ht="12.95" customHeight="1" x14ac:dyDescent="0.2">
      <c r="B84"/>
      <c r="C84"/>
      <c r="D84"/>
      <c r="E84"/>
      <c r="F84"/>
      <c r="G84"/>
      <c r="H84"/>
      <c r="I84"/>
      <c r="P84" s="63" t="s">
        <v>107</v>
      </c>
      <c r="Q84" s="64"/>
      <c r="R84" s="79" t="s">
        <v>182</v>
      </c>
      <c r="S84" s="66">
        <f t="shared" ref="S84:AC84" si="76">S14+S23+S42+S83+S59</f>
        <v>0</v>
      </c>
      <c r="T84" s="66">
        <f t="shared" si="76"/>
        <v>0</v>
      </c>
      <c r="U84" s="66">
        <f t="shared" si="76"/>
        <v>0</v>
      </c>
      <c r="V84" s="66">
        <f t="shared" si="76"/>
        <v>0</v>
      </c>
      <c r="W84" s="66" t="e">
        <f t="shared" si="76"/>
        <v>#REF!</v>
      </c>
      <c r="X84" s="66" t="e">
        <f t="shared" si="76"/>
        <v>#REF!</v>
      </c>
      <c r="Y84" s="66">
        <f t="shared" si="76"/>
        <v>0</v>
      </c>
      <c r="Z84" s="66">
        <f t="shared" si="76"/>
        <v>0</v>
      </c>
      <c r="AA84" s="66" t="e">
        <f t="shared" si="76"/>
        <v>#REF!</v>
      </c>
      <c r="AB84" s="66" t="e">
        <f t="shared" si="76"/>
        <v>#REF!</v>
      </c>
      <c r="AC84" s="66">
        <f t="shared" si="76"/>
        <v>0</v>
      </c>
      <c r="AD84" s="66">
        <f t="shared" si="51"/>
        <v>0</v>
      </c>
      <c r="AE84" s="66" t="e">
        <f t="shared" si="52"/>
        <v>#REF!</v>
      </c>
      <c r="AF84" s="66" t="e">
        <f t="shared" si="53"/>
        <v>#REF!</v>
      </c>
      <c r="AG84" s="66" t="e">
        <f t="shared" si="54"/>
        <v>#REF!</v>
      </c>
      <c r="AH84" s="66">
        <f t="shared" si="55"/>
        <v>0</v>
      </c>
      <c r="AI84" s="68">
        <f t="shared" si="56"/>
        <v>0</v>
      </c>
      <c r="AK84" s="63" t="s">
        <v>107</v>
      </c>
      <c r="AL84" s="64"/>
      <c r="AM84" s="79" t="s">
        <v>182</v>
      </c>
      <c r="AN84" s="66">
        <f t="shared" ref="AN84:AX84" si="77">AN14+AN23+AN42+AN83+AN59</f>
        <v>0</v>
      </c>
      <c r="AO84" s="66">
        <f t="shared" si="77"/>
        <v>0</v>
      </c>
      <c r="AP84" s="66">
        <f t="shared" si="77"/>
        <v>0</v>
      </c>
      <c r="AQ84" s="66">
        <f t="shared" si="77"/>
        <v>0</v>
      </c>
      <c r="AR84" s="23" t="e">
        <f t="shared" si="77"/>
        <v>#REF!</v>
      </c>
      <c r="AS84" s="66" t="e">
        <f t="shared" si="77"/>
        <v>#REF!</v>
      </c>
      <c r="AT84" s="66">
        <f t="shared" si="77"/>
        <v>0</v>
      </c>
      <c r="AU84" s="66">
        <f t="shared" si="77"/>
        <v>0</v>
      </c>
      <c r="AV84" s="23" t="e">
        <f t="shared" si="77"/>
        <v>#REF!</v>
      </c>
      <c r="AW84" s="23" t="e">
        <f t="shared" si="77"/>
        <v>#REF!</v>
      </c>
      <c r="AX84" s="23" t="e">
        <f t="shared" si="77"/>
        <v>#REF!</v>
      </c>
      <c r="AY84" s="66">
        <f t="shared" si="57"/>
        <v>0</v>
      </c>
      <c r="AZ84" s="66" t="e">
        <f t="shared" si="58"/>
        <v>#REF!</v>
      </c>
      <c r="BA84" s="66" t="e">
        <f t="shared" si="59"/>
        <v>#REF!</v>
      </c>
      <c r="BB84" s="66" t="e">
        <f t="shared" si="60"/>
        <v>#REF!</v>
      </c>
      <c r="BC84" s="66">
        <f t="shared" si="61"/>
        <v>0</v>
      </c>
      <c r="BD84" s="68">
        <f t="shared" si="62"/>
        <v>0</v>
      </c>
    </row>
    <row r="85" spans="2:56" ht="12.95" customHeight="1" x14ac:dyDescent="0.2">
      <c r="B85"/>
      <c r="C85"/>
      <c r="D85"/>
      <c r="E85"/>
      <c r="F85"/>
      <c r="G85"/>
      <c r="H85"/>
      <c r="I85"/>
      <c r="P85" s="82"/>
      <c r="Q85" s="83"/>
      <c r="R85" s="84" t="s">
        <v>183</v>
      </c>
      <c r="S85" s="85"/>
      <c r="T85" s="86"/>
      <c r="U85" s="85"/>
      <c r="V85" s="86"/>
      <c r="W85" s="85"/>
      <c r="X85" s="86"/>
      <c r="Y85" s="85"/>
      <c r="Z85" s="86">
        <f>+Y85</f>
        <v>0</v>
      </c>
      <c r="AA85" s="87"/>
      <c r="AB85" s="86">
        <f>+AA85</f>
        <v>0</v>
      </c>
      <c r="AC85" s="88"/>
      <c r="AD85" s="66">
        <f t="shared" si="51"/>
        <v>0</v>
      </c>
      <c r="AE85" s="66">
        <f t="shared" si="52"/>
        <v>0</v>
      </c>
      <c r="AF85" s="66">
        <f t="shared" si="53"/>
        <v>0</v>
      </c>
      <c r="AG85" s="66">
        <f t="shared" si="54"/>
        <v>0</v>
      </c>
      <c r="AH85" s="66">
        <f t="shared" si="55"/>
        <v>0</v>
      </c>
      <c r="AI85" s="68">
        <f t="shared" si="56"/>
        <v>0</v>
      </c>
      <c r="AK85" s="82"/>
      <c r="AL85" s="83"/>
      <c r="AM85" s="84" t="s">
        <v>183</v>
      </c>
      <c r="AN85" s="85"/>
      <c r="AO85" s="86"/>
      <c r="AP85" s="85"/>
      <c r="AQ85" s="86"/>
      <c r="AR85" s="85"/>
      <c r="AS85" s="86"/>
      <c r="AT85" s="85"/>
      <c r="AU85" s="86">
        <f>+AT85</f>
        <v>0</v>
      </c>
      <c r="AV85" s="88"/>
      <c r="AW85" s="86">
        <f>+AV85</f>
        <v>0</v>
      </c>
      <c r="AX85" s="88"/>
      <c r="AY85" s="66">
        <f t="shared" si="57"/>
        <v>0</v>
      </c>
      <c r="AZ85" s="66">
        <f t="shared" si="58"/>
        <v>0</v>
      </c>
      <c r="BA85" s="66">
        <f t="shared" si="59"/>
        <v>0</v>
      </c>
      <c r="BB85" s="66">
        <f t="shared" si="60"/>
        <v>0</v>
      </c>
      <c r="BC85" s="66">
        <f t="shared" si="61"/>
        <v>0</v>
      </c>
      <c r="BD85" s="68">
        <f t="shared" si="62"/>
        <v>0</v>
      </c>
    </row>
    <row r="86" spans="2:56" ht="12.95" customHeight="1" thickBot="1" x14ac:dyDescent="0.25">
      <c r="B86"/>
      <c r="C86"/>
      <c r="D86"/>
      <c r="E86"/>
      <c r="F86"/>
      <c r="G86"/>
      <c r="H86"/>
      <c r="I86"/>
      <c r="P86" s="89"/>
      <c r="Q86" s="90"/>
      <c r="R86" s="91" t="s">
        <v>184</v>
      </c>
      <c r="S86" s="92">
        <f>+S84+S85</f>
        <v>0</v>
      </c>
      <c r="T86" s="92">
        <f t="shared" ref="T86:AC86" si="78">+T84+T85</f>
        <v>0</v>
      </c>
      <c r="U86" s="92">
        <f>+U84+U85</f>
        <v>0</v>
      </c>
      <c r="V86" s="92"/>
      <c r="W86" s="92" t="e">
        <f>+W84+W85</f>
        <v>#REF!</v>
      </c>
      <c r="X86" s="92"/>
      <c r="Y86" s="92">
        <f t="shared" si="78"/>
        <v>0</v>
      </c>
      <c r="Z86" s="92">
        <f t="shared" si="78"/>
        <v>0</v>
      </c>
      <c r="AA86" s="92" t="e">
        <f t="shared" si="78"/>
        <v>#REF!</v>
      </c>
      <c r="AB86" s="92" t="e">
        <f t="shared" si="78"/>
        <v>#REF!</v>
      </c>
      <c r="AC86" s="92">
        <f t="shared" si="78"/>
        <v>0</v>
      </c>
      <c r="AD86" s="93">
        <f t="shared" si="51"/>
        <v>0</v>
      </c>
      <c r="AE86" s="93">
        <f t="shared" si="52"/>
        <v>0</v>
      </c>
      <c r="AF86" s="93" t="e">
        <f t="shared" si="53"/>
        <v>#REF!</v>
      </c>
      <c r="AG86" s="93" t="e">
        <f t="shared" si="54"/>
        <v>#REF!</v>
      </c>
      <c r="AH86" s="93">
        <f t="shared" si="55"/>
        <v>0</v>
      </c>
      <c r="AI86" s="94">
        <f t="shared" si="56"/>
        <v>0</v>
      </c>
      <c r="AK86" s="89"/>
      <c r="AL86" s="90"/>
      <c r="AM86" s="91" t="s">
        <v>184</v>
      </c>
      <c r="AN86" s="92">
        <f>+AN84+AN85</f>
        <v>0</v>
      </c>
      <c r="AO86" s="92">
        <f>+AO84+AO85</f>
        <v>0</v>
      </c>
      <c r="AP86" s="92">
        <f>+AP84+AP85</f>
        <v>0</v>
      </c>
      <c r="AQ86" s="92"/>
      <c r="AR86" s="92"/>
      <c r="AS86" s="92"/>
      <c r="AT86" s="92">
        <f>+AT84+AT85</f>
        <v>0</v>
      </c>
      <c r="AU86" s="92">
        <f>+AU84+AU85</f>
        <v>0</v>
      </c>
      <c r="AV86" s="92" t="e">
        <f>+AV84+AV85</f>
        <v>#REF!</v>
      </c>
      <c r="AW86" s="92" t="e">
        <f>+AW84+AW85</f>
        <v>#REF!</v>
      </c>
      <c r="AX86" s="92" t="e">
        <f>+AX84+AX85</f>
        <v>#REF!</v>
      </c>
      <c r="AY86" s="93">
        <f t="shared" si="57"/>
        <v>0</v>
      </c>
      <c r="AZ86" s="93">
        <f t="shared" si="58"/>
        <v>0</v>
      </c>
      <c r="BA86" s="93" t="e">
        <f t="shared" si="59"/>
        <v>#REF!</v>
      </c>
      <c r="BB86" s="93" t="e">
        <f t="shared" si="60"/>
        <v>#REF!</v>
      </c>
      <c r="BC86" s="93">
        <f t="shared" si="61"/>
        <v>0</v>
      </c>
      <c r="BD86" s="94">
        <f t="shared" si="62"/>
        <v>0</v>
      </c>
    </row>
    <row r="87" spans="2:56" ht="13.5" thickTop="1" x14ac:dyDescent="0.2"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</row>
  </sheetData>
  <sheetProtection formatCells="0" formatColumns="0" selectLockedCells="1"/>
  <mergeCells count="14">
    <mergeCell ref="B7:E7"/>
    <mergeCell ref="AK7:BD7"/>
    <mergeCell ref="AK10:AW10"/>
    <mergeCell ref="AL11:AL12"/>
    <mergeCell ref="AM11:AM12"/>
    <mergeCell ref="P11:P12"/>
    <mergeCell ref="Q11:Q12"/>
    <mergeCell ref="AY10:BD11"/>
    <mergeCell ref="AK11:AK12"/>
    <mergeCell ref="R11:R12"/>
    <mergeCell ref="P9:R9"/>
    <mergeCell ref="P7:AI7"/>
    <mergeCell ref="P10:AB10"/>
    <mergeCell ref="AD10:AI11"/>
  </mergeCells>
  <phoneticPr fontId="0" type="noConversion"/>
  <printOptions horizontalCentered="1" verticalCentered="1"/>
  <pageMargins left="0" right="0" top="3.937007874015748E-2" bottom="3.937007874015748E-2" header="0" footer="0"/>
  <pageSetup paperSize="9" scale="55" fitToHeight="3" orientation="portrait" r:id="rId1"/>
  <headerFooter alignWithMargins="0">
    <oddFooter>&amp;R&amp;"Arial Narrow,Regular"Страна &amp;P од &amp;N</oddFooter>
  </headerFooter>
  <rowBreaks count="1" manualBreakCount="1">
    <brk id="85" max="10" man="1"/>
  </rowBreaks>
  <ignoredErrors>
    <ignoredError sqref="E86:E87 B86:D87 I86:I87 F86:H8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C2C6-25FD-4042-B7ED-A45CD18EDFE0}">
  <sheetPr codeName="Sheet4">
    <pageSetUpPr fitToPage="1"/>
  </sheetPr>
  <dimension ref="A1:L86"/>
  <sheetViews>
    <sheetView showGridLines="0" showZeros="0" topLeftCell="A49" zoomScaleNormal="100" workbookViewId="0"/>
  </sheetViews>
  <sheetFormatPr defaultRowHeight="12.75" x14ac:dyDescent="0.2"/>
  <cols>
    <col min="1" max="1" width="3" style="1" customWidth="1"/>
    <col min="2" max="2" width="7.85546875" style="1" customWidth="1"/>
    <col min="3" max="3" width="71.42578125" style="4" customWidth="1"/>
    <col min="4" max="5" width="14.7109375" style="4" customWidth="1"/>
    <col min="6" max="7" width="14.7109375" style="1" customWidth="1"/>
    <col min="8" max="11" width="13.85546875" style="1" customWidth="1"/>
    <col min="12" max="12" width="15.5703125" style="1" customWidth="1"/>
    <col min="13" max="16384" width="9.140625" style="1"/>
  </cols>
  <sheetData>
    <row r="1" spans="1:12" x14ac:dyDescent="0.2">
      <c r="A1"/>
      <c r="B1"/>
      <c r="C1"/>
      <c r="D1" s="6"/>
      <c r="E1" s="6"/>
      <c r="F1" s="6"/>
      <c r="G1" s="6"/>
      <c r="H1" s="6"/>
      <c r="I1" s="6"/>
    </row>
    <row r="2" spans="1:12" x14ac:dyDescent="0.2">
      <c r="A2"/>
      <c r="B2"/>
      <c r="C2"/>
      <c r="D2" s="6"/>
      <c r="E2" s="6"/>
      <c r="F2" s="6"/>
      <c r="G2" s="6"/>
      <c r="H2" s="6"/>
      <c r="I2" s="6"/>
    </row>
    <row r="3" spans="1:12" ht="21.75" customHeight="1" x14ac:dyDescent="0.2">
      <c r="A3"/>
      <c r="B3"/>
      <c r="C3"/>
      <c r="D3" s="1"/>
      <c r="E3" s="1"/>
    </row>
    <row r="4" spans="1:12" ht="21.75" customHeight="1" x14ac:dyDescent="0.2">
      <c r="A4"/>
      <c r="B4"/>
      <c r="C4"/>
      <c r="D4" s="1"/>
      <c r="E4" s="1"/>
    </row>
    <row r="5" spans="1:12" ht="21.75" customHeight="1" x14ac:dyDescent="0.2">
      <c r="A5"/>
      <c r="B5"/>
      <c r="C5"/>
      <c r="D5" s="1"/>
      <c r="E5" s="1"/>
    </row>
    <row r="6" spans="1:12" ht="30" customHeight="1" x14ac:dyDescent="0.2">
      <c r="A6" s="2"/>
      <c r="B6" s="3"/>
      <c r="C6" s="11"/>
      <c r="D6" s="1"/>
      <c r="E6" s="1"/>
    </row>
    <row r="7" spans="1:12" x14ac:dyDescent="0.2">
      <c r="B7" s="682" t="s">
        <v>479</v>
      </c>
      <c r="C7" s="682"/>
      <c r="D7" s="682"/>
      <c r="E7" s="682"/>
      <c r="F7" s="682"/>
      <c r="G7" s="682"/>
      <c r="H7" s="682"/>
      <c r="I7" s="6"/>
    </row>
    <row r="8" spans="1:12" x14ac:dyDescent="0.2">
      <c r="B8" s="6"/>
      <c r="C8" s="6"/>
      <c r="D8" s="6"/>
      <c r="E8" s="6"/>
      <c r="F8" s="6"/>
      <c r="G8" s="6"/>
      <c r="H8" s="6"/>
    </row>
    <row r="9" spans="1:12" ht="13.5" thickBot="1" x14ac:dyDescent="0.25">
      <c r="D9" s="8"/>
      <c r="E9" s="8"/>
      <c r="F9" s="12"/>
      <c r="G9" s="12"/>
      <c r="H9" s="6"/>
    </row>
    <row r="10" spans="1:12" ht="19.5" customHeight="1" thickTop="1" thickBot="1" x14ac:dyDescent="0.25">
      <c r="B10" s="684" t="str">
        <f>CONCATENATE("Подаци за годину:"," ",'Poc. strana'!$C$19)</f>
        <v xml:space="preserve">Подаци за годину: </v>
      </c>
      <c r="C10" s="685"/>
      <c r="D10" s="685"/>
      <c r="E10" s="685"/>
      <c r="F10" s="685"/>
      <c r="G10" s="685"/>
      <c r="H10" s="10" t="s">
        <v>78</v>
      </c>
    </row>
    <row r="11" spans="1:12" ht="15.75" customHeight="1" thickTop="1" x14ac:dyDescent="0.2">
      <c r="B11" s="708" t="s">
        <v>5</v>
      </c>
      <c r="C11" s="702" t="s">
        <v>480</v>
      </c>
      <c r="D11" s="702" t="s">
        <v>481</v>
      </c>
      <c r="E11" s="702" t="s">
        <v>482</v>
      </c>
      <c r="F11" s="699" t="s">
        <v>483</v>
      </c>
      <c r="G11" s="702" t="s">
        <v>484</v>
      </c>
      <c r="H11" s="705" t="s">
        <v>485</v>
      </c>
    </row>
    <row r="12" spans="1:12" s="4" customFormat="1" x14ac:dyDescent="0.2">
      <c r="B12" s="709"/>
      <c r="C12" s="703"/>
      <c r="D12" s="703"/>
      <c r="E12" s="703"/>
      <c r="F12" s="700"/>
      <c r="G12" s="703"/>
      <c r="H12" s="706"/>
    </row>
    <row r="13" spans="1:12" ht="12" customHeight="1" x14ac:dyDescent="0.2">
      <c r="B13" s="709"/>
      <c r="C13" s="703"/>
      <c r="D13" s="703"/>
      <c r="E13" s="703"/>
      <c r="F13" s="700"/>
      <c r="G13" s="703"/>
      <c r="H13" s="706"/>
    </row>
    <row r="14" spans="1:12" x14ac:dyDescent="0.2">
      <c r="B14" s="709"/>
      <c r="C14" s="703"/>
      <c r="D14" s="703"/>
      <c r="E14" s="703"/>
      <c r="F14" s="700"/>
      <c r="G14" s="703"/>
      <c r="H14" s="706"/>
    </row>
    <row r="15" spans="1:12" ht="23.25" customHeight="1" x14ac:dyDescent="0.2">
      <c r="B15" s="710"/>
      <c r="C15" s="704"/>
      <c r="D15" s="704"/>
      <c r="E15" s="704"/>
      <c r="F15" s="701"/>
      <c r="G15" s="704"/>
      <c r="H15" s="707"/>
    </row>
    <row r="16" spans="1:12" ht="16.5" customHeight="1" x14ac:dyDescent="0.2">
      <c r="B16" s="514">
        <v>1</v>
      </c>
      <c r="C16" s="515" t="s">
        <v>1</v>
      </c>
      <c r="D16" s="515" t="s">
        <v>2</v>
      </c>
      <c r="E16" s="515" t="s">
        <v>250</v>
      </c>
      <c r="F16" s="516" t="s">
        <v>3</v>
      </c>
      <c r="G16" s="516" t="s">
        <v>486</v>
      </c>
      <c r="H16" s="517" t="s">
        <v>487</v>
      </c>
      <c r="K16" s="13"/>
      <c r="L16" s="13"/>
    </row>
    <row r="17" spans="2:8" x14ac:dyDescent="0.2">
      <c r="B17" s="518" t="s">
        <v>100</v>
      </c>
      <c r="C17" s="519" t="s">
        <v>488</v>
      </c>
      <c r="D17" s="520">
        <f>D18+D28</f>
        <v>0</v>
      </c>
      <c r="E17" s="520"/>
      <c r="F17" s="520">
        <f>F18+F28</f>
        <v>0</v>
      </c>
      <c r="G17" s="38">
        <f>G18+G28</f>
        <v>0</v>
      </c>
      <c r="H17" s="34">
        <f>H18+H28</f>
        <v>0</v>
      </c>
    </row>
    <row r="18" spans="2:8" x14ac:dyDescent="0.2">
      <c r="B18" s="518" t="s">
        <v>489</v>
      </c>
      <c r="C18" s="519" t="s">
        <v>490</v>
      </c>
      <c r="D18" s="520">
        <f>+SUM(INDEX(D:D,ROW()+1):INDEX(D:D,ROW(D28)-1))</f>
        <v>0</v>
      </c>
      <c r="E18" s="520"/>
      <c r="F18" s="520">
        <f>+SUM(INDEX(F:F,ROW()+1):INDEX(F:F,ROW(F28)-1))</f>
        <v>0</v>
      </c>
      <c r="G18" s="38">
        <f>+SUM(INDEX(G:G,ROW()+1):INDEX(G:G,ROW(G28)-1))</f>
        <v>0</v>
      </c>
      <c r="H18" s="34">
        <f>+SUM(INDEX(H:H,ROW()+1):INDEX(H:H,ROW(H28)-1))</f>
        <v>0</v>
      </c>
    </row>
    <row r="19" spans="2:8" x14ac:dyDescent="0.2">
      <c r="B19" s="521" t="s">
        <v>491</v>
      </c>
      <c r="C19" s="522"/>
      <c r="D19" s="16"/>
      <c r="E19" s="16"/>
      <c r="F19" s="523"/>
      <c r="G19" s="524">
        <f>IF(E19=0,0,F19*50%/E19)</f>
        <v>0</v>
      </c>
      <c r="H19" s="525">
        <f>D19+G19</f>
        <v>0</v>
      </c>
    </row>
    <row r="20" spans="2:8" x14ac:dyDescent="0.2">
      <c r="B20" s="521" t="s">
        <v>492</v>
      </c>
      <c r="C20" s="522"/>
      <c r="D20" s="16"/>
      <c r="E20" s="16"/>
      <c r="F20" s="523"/>
      <c r="G20" s="524"/>
      <c r="H20" s="525"/>
    </row>
    <row r="21" spans="2:8" x14ac:dyDescent="0.2">
      <c r="B21" s="521" t="s">
        <v>493</v>
      </c>
      <c r="C21" s="522"/>
      <c r="D21" s="16"/>
      <c r="E21" s="16"/>
      <c r="F21" s="523"/>
      <c r="G21" s="524"/>
      <c r="H21" s="525"/>
    </row>
    <row r="22" spans="2:8" x14ac:dyDescent="0.2">
      <c r="B22" s="521" t="s">
        <v>654</v>
      </c>
      <c r="C22" s="522"/>
      <c r="D22" s="16"/>
      <c r="E22" s="16"/>
      <c r="F22" s="523"/>
      <c r="G22" s="524"/>
      <c r="H22" s="525"/>
    </row>
    <row r="23" spans="2:8" x14ac:dyDescent="0.2">
      <c r="B23" s="521" t="s">
        <v>653</v>
      </c>
      <c r="C23" s="522"/>
      <c r="D23" s="16"/>
      <c r="E23" s="16"/>
      <c r="F23" s="523"/>
      <c r="G23" s="524"/>
      <c r="H23" s="525"/>
    </row>
    <row r="24" spans="2:8" x14ac:dyDescent="0.2">
      <c r="B24" s="521" t="s">
        <v>655</v>
      </c>
      <c r="C24" s="522"/>
      <c r="D24" s="16"/>
      <c r="E24" s="16"/>
      <c r="F24" s="523"/>
      <c r="G24" s="524"/>
      <c r="H24" s="525"/>
    </row>
    <row r="25" spans="2:8" x14ac:dyDescent="0.2">
      <c r="B25" s="521" t="s">
        <v>656</v>
      </c>
      <c r="C25" s="522"/>
      <c r="D25" s="16"/>
      <c r="E25" s="16"/>
      <c r="F25" s="523"/>
      <c r="G25" s="524"/>
      <c r="H25" s="525"/>
    </row>
    <row r="26" spans="2:8" x14ac:dyDescent="0.2">
      <c r="B26" s="521" t="s">
        <v>657</v>
      </c>
      <c r="C26" s="522"/>
      <c r="D26" s="16"/>
      <c r="E26" s="16"/>
      <c r="F26" s="523"/>
      <c r="G26" s="524">
        <f>IF(E26=0,0,F26*50%/E26)</f>
        <v>0</v>
      </c>
      <c r="H26" s="525">
        <f>D26+G26</f>
        <v>0</v>
      </c>
    </row>
    <row r="27" spans="2:8" x14ac:dyDescent="0.2">
      <c r="B27" s="521" t="s">
        <v>658</v>
      </c>
      <c r="C27" s="522"/>
      <c r="D27" s="16"/>
      <c r="E27" s="16"/>
      <c r="F27" s="523"/>
      <c r="G27" s="524">
        <f>IF(E27=0,0,F27*50%/E27)</f>
        <v>0</v>
      </c>
      <c r="H27" s="525">
        <f>D27+G27</f>
        <v>0</v>
      </c>
    </row>
    <row r="28" spans="2:8" x14ac:dyDescent="0.2">
      <c r="B28" s="518" t="s">
        <v>494</v>
      </c>
      <c r="C28" s="519" t="s">
        <v>495</v>
      </c>
      <c r="D28" s="520">
        <f>+SUM(INDEX(D:D,ROW()+1):INDEX(D:D,ROW(D38)-1))</f>
        <v>0</v>
      </c>
      <c r="E28" s="520"/>
      <c r="F28" s="520">
        <f>+SUM(INDEX(F:F,ROW()+1):INDEX(F:F,ROW(F38)-1))</f>
        <v>0</v>
      </c>
      <c r="G28" s="38">
        <f>+SUM(INDEX(G:G,ROW()+1):INDEX(G:G,ROW(G38)-1))</f>
        <v>0</v>
      </c>
      <c r="H28" s="34">
        <f>+SUM(INDEX(H:H,ROW()+1):INDEX(H:H,ROW(H38)-1))</f>
        <v>0</v>
      </c>
    </row>
    <row r="29" spans="2:8" x14ac:dyDescent="0.2">
      <c r="B29" s="521" t="s">
        <v>496</v>
      </c>
      <c r="C29" s="522"/>
      <c r="D29" s="16"/>
      <c r="E29" s="16"/>
      <c r="F29" s="523"/>
      <c r="G29" s="524">
        <f>IF(E29=0,0,F29*50%/E29)</f>
        <v>0</v>
      </c>
      <c r="H29" s="525">
        <f>D29+G29</f>
        <v>0</v>
      </c>
    </row>
    <row r="30" spans="2:8" x14ac:dyDescent="0.2">
      <c r="B30" s="521" t="s">
        <v>497</v>
      </c>
      <c r="C30" s="522"/>
      <c r="D30" s="16"/>
      <c r="E30" s="16"/>
      <c r="F30" s="523"/>
      <c r="G30" s="524"/>
      <c r="H30" s="525"/>
    </row>
    <row r="31" spans="2:8" x14ac:dyDescent="0.2">
      <c r="B31" s="521" t="s">
        <v>498</v>
      </c>
      <c r="C31" s="522"/>
      <c r="D31" s="16"/>
      <c r="E31" s="16"/>
      <c r="F31" s="523"/>
      <c r="G31" s="524"/>
      <c r="H31" s="525"/>
    </row>
    <row r="32" spans="2:8" x14ac:dyDescent="0.2">
      <c r="B32" s="521" t="s">
        <v>647</v>
      </c>
      <c r="C32" s="522"/>
      <c r="D32" s="16"/>
      <c r="E32" s="16"/>
      <c r="F32" s="523"/>
      <c r="G32" s="524"/>
      <c r="H32" s="525"/>
    </row>
    <row r="33" spans="2:8" x14ac:dyDescent="0.2">
      <c r="B33" s="521" t="s">
        <v>648</v>
      </c>
      <c r="C33" s="522"/>
      <c r="D33" s="16"/>
      <c r="E33" s="16"/>
      <c r="F33" s="523"/>
      <c r="G33" s="524"/>
      <c r="H33" s="525"/>
    </row>
    <row r="34" spans="2:8" x14ac:dyDescent="0.2">
      <c r="B34" s="521" t="s">
        <v>649</v>
      </c>
      <c r="C34" s="522"/>
      <c r="D34" s="16"/>
      <c r="E34" s="16"/>
      <c r="F34" s="523"/>
      <c r="G34" s="524"/>
      <c r="H34" s="525"/>
    </row>
    <row r="35" spans="2:8" x14ac:dyDescent="0.2">
      <c r="B35" s="521" t="s">
        <v>650</v>
      </c>
      <c r="C35" s="522"/>
      <c r="D35" s="16"/>
      <c r="E35" s="16"/>
      <c r="F35" s="523"/>
      <c r="G35" s="524"/>
      <c r="H35" s="525"/>
    </row>
    <row r="36" spans="2:8" x14ac:dyDescent="0.2">
      <c r="B36" s="521" t="s">
        <v>651</v>
      </c>
      <c r="C36" s="522"/>
      <c r="D36" s="16"/>
      <c r="E36" s="16"/>
      <c r="F36" s="523"/>
      <c r="G36" s="524">
        <f>IF(E36=0,0,F36*50%/E36)</f>
        <v>0</v>
      </c>
      <c r="H36" s="525">
        <f>D36+G36</f>
        <v>0</v>
      </c>
    </row>
    <row r="37" spans="2:8" x14ac:dyDescent="0.2">
      <c r="B37" s="521" t="s">
        <v>652</v>
      </c>
      <c r="C37" s="522"/>
      <c r="D37" s="16"/>
      <c r="E37" s="16"/>
      <c r="F37" s="523"/>
      <c r="G37" s="524">
        <f>IF(E37=0,0,F37*50%/E37)</f>
        <v>0</v>
      </c>
      <c r="H37" s="525">
        <f>D37+G37</f>
        <v>0</v>
      </c>
    </row>
    <row r="38" spans="2:8" x14ac:dyDescent="0.2">
      <c r="B38" s="518" t="s">
        <v>101</v>
      </c>
      <c r="C38" s="526" t="s">
        <v>499</v>
      </c>
      <c r="D38" s="527">
        <f>D39+D49+D59</f>
        <v>0</v>
      </c>
      <c r="E38" s="527"/>
      <c r="F38" s="527">
        <f>F39+F49+F59</f>
        <v>0</v>
      </c>
      <c r="G38" s="528">
        <f>G39+G49+G59</f>
        <v>0</v>
      </c>
      <c r="H38" s="529">
        <f>H39+H49+H59</f>
        <v>0</v>
      </c>
    </row>
    <row r="39" spans="2:8" x14ac:dyDescent="0.2">
      <c r="B39" s="518" t="s">
        <v>500</v>
      </c>
      <c r="C39" s="519" t="s">
        <v>501</v>
      </c>
      <c r="D39" s="520">
        <f>+SUM(INDEX(D:D,ROW()+1):INDEX(D:D,ROW(D49)-1))</f>
        <v>0</v>
      </c>
      <c r="E39" s="520"/>
      <c r="F39" s="520">
        <f>+SUM(INDEX(F:F,ROW()+1):INDEX(F:F,ROW(F49)-1))</f>
        <v>0</v>
      </c>
      <c r="G39" s="38">
        <f>+SUM(INDEX(G:G,ROW()+1):INDEX(G:G,ROW(G49)-1))</f>
        <v>0</v>
      </c>
      <c r="H39" s="34">
        <f>+SUM(INDEX(H:H,ROW()+1):INDEX(H:H,ROW(H49)-1))</f>
        <v>0</v>
      </c>
    </row>
    <row r="40" spans="2:8" x14ac:dyDescent="0.2">
      <c r="B40" s="521" t="s">
        <v>502</v>
      </c>
      <c r="C40" s="522"/>
      <c r="D40" s="16"/>
      <c r="E40" s="16"/>
      <c r="F40" s="523"/>
      <c r="G40" s="524">
        <f>IF(E40=0,0,F40*50%/E40)</f>
        <v>0</v>
      </c>
      <c r="H40" s="525">
        <f>D40+G40</f>
        <v>0</v>
      </c>
    </row>
    <row r="41" spans="2:8" x14ac:dyDescent="0.2">
      <c r="B41" s="521" t="s">
        <v>503</v>
      </c>
      <c r="C41" s="522"/>
      <c r="D41" s="16"/>
      <c r="E41" s="16"/>
      <c r="F41" s="523"/>
      <c r="G41" s="524"/>
      <c r="H41" s="525"/>
    </row>
    <row r="42" spans="2:8" x14ac:dyDescent="0.2">
      <c r="B42" s="521" t="s">
        <v>504</v>
      </c>
      <c r="C42" s="522"/>
      <c r="D42" s="16"/>
      <c r="E42" s="16"/>
      <c r="F42" s="523"/>
      <c r="G42" s="524"/>
      <c r="H42" s="525"/>
    </row>
    <row r="43" spans="2:8" x14ac:dyDescent="0.2">
      <c r="B43" s="521" t="s">
        <v>641</v>
      </c>
      <c r="C43" s="522"/>
      <c r="D43" s="16"/>
      <c r="E43" s="16"/>
      <c r="F43" s="523"/>
      <c r="G43" s="524"/>
      <c r="H43" s="525"/>
    </row>
    <row r="44" spans="2:8" x14ac:dyDescent="0.2">
      <c r="B44" s="521" t="s">
        <v>642</v>
      </c>
      <c r="C44" s="522"/>
      <c r="D44" s="16"/>
      <c r="E44" s="16"/>
      <c r="F44" s="523"/>
      <c r="G44" s="524"/>
      <c r="H44" s="525"/>
    </row>
    <row r="45" spans="2:8" x14ac:dyDescent="0.2">
      <c r="B45" s="521" t="s">
        <v>643</v>
      </c>
      <c r="C45" s="522"/>
      <c r="D45" s="16"/>
      <c r="E45" s="16"/>
      <c r="F45" s="523"/>
      <c r="G45" s="524"/>
      <c r="H45" s="525"/>
    </row>
    <row r="46" spans="2:8" x14ac:dyDescent="0.2">
      <c r="B46" s="521" t="s">
        <v>644</v>
      </c>
      <c r="C46" s="522"/>
      <c r="D46" s="16"/>
      <c r="E46" s="16"/>
      <c r="F46" s="523"/>
      <c r="G46" s="524"/>
      <c r="H46" s="525"/>
    </row>
    <row r="47" spans="2:8" x14ac:dyDescent="0.2">
      <c r="B47" s="521" t="s">
        <v>645</v>
      </c>
      <c r="C47" s="522"/>
      <c r="D47" s="16"/>
      <c r="E47" s="16"/>
      <c r="F47" s="523"/>
      <c r="G47" s="524">
        <f>IF(E47=0,0,F47*50%/E47)</f>
        <v>0</v>
      </c>
      <c r="H47" s="525">
        <f>D47+G47</f>
        <v>0</v>
      </c>
    </row>
    <row r="48" spans="2:8" x14ac:dyDescent="0.2">
      <c r="B48" s="521" t="s">
        <v>646</v>
      </c>
      <c r="C48" s="522"/>
      <c r="D48" s="16"/>
      <c r="E48" s="16"/>
      <c r="F48" s="523"/>
      <c r="G48" s="524">
        <f>IF(E48=0,0,F48*50%/E48)</f>
        <v>0</v>
      </c>
      <c r="H48" s="525">
        <f>D48+G48</f>
        <v>0</v>
      </c>
    </row>
    <row r="49" spans="2:8" x14ac:dyDescent="0.2">
      <c r="B49" s="518" t="s">
        <v>505</v>
      </c>
      <c r="C49" s="519" t="s">
        <v>506</v>
      </c>
      <c r="D49" s="520">
        <f>+SUM(INDEX(D:D,ROW()+1):INDEX(D:D,ROW(D59)-1))</f>
        <v>0</v>
      </c>
      <c r="E49" s="520"/>
      <c r="F49" s="520">
        <f>+SUM(INDEX(F:F,ROW()+1):INDEX(F:F,ROW(F59)-1))</f>
        <v>0</v>
      </c>
      <c r="G49" s="38">
        <f>+SUM(INDEX(G:G,ROW()+1):INDEX(G:G,ROW(G59)-1))</f>
        <v>0</v>
      </c>
      <c r="H49" s="34">
        <f>+SUM(INDEX(H:H,ROW()+1):INDEX(H:H,ROW(H59)-1))</f>
        <v>0</v>
      </c>
    </row>
    <row r="50" spans="2:8" x14ac:dyDescent="0.2">
      <c r="B50" s="521" t="s">
        <v>507</v>
      </c>
      <c r="C50" s="522"/>
      <c r="D50" s="16"/>
      <c r="E50" s="16"/>
      <c r="F50" s="523"/>
      <c r="G50" s="524">
        <f>IF(E50=0,0,F50*50%/E50)</f>
        <v>0</v>
      </c>
      <c r="H50" s="525">
        <f>D50+G50</f>
        <v>0</v>
      </c>
    </row>
    <row r="51" spans="2:8" x14ac:dyDescent="0.2">
      <c r="B51" s="521" t="s">
        <v>508</v>
      </c>
      <c r="C51" s="522"/>
      <c r="D51" s="16"/>
      <c r="E51" s="16"/>
      <c r="F51" s="523"/>
      <c r="G51" s="524"/>
      <c r="H51" s="525"/>
    </row>
    <row r="52" spans="2:8" x14ac:dyDescent="0.2">
      <c r="B52" s="521" t="s">
        <v>509</v>
      </c>
      <c r="C52" s="522"/>
      <c r="D52" s="16"/>
      <c r="E52" s="16"/>
      <c r="F52" s="523"/>
      <c r="G52" s="524"/>
      <c r="H52" s="525"/>
    </row>
    <row r="53" spans="2:8" x14ac:dyDescent="0.2">
      <c r="B53" s="521" t="s">
        <v>635</v>
      </c>
      <c r="C53" s="522"/>
      <c r="D53" s="16"/>
      <c r="E53" s="16"/>
      <c r="F53" s="523"/>
      <c r="G53" s="524"/>
      <c r="H53" s="525"/>
    </row>
    <row r="54" spans="2:8" x14ac:dyDescent="0.2">
      <c r="B54" s="521" t="s">
        <v>636</v>
      </c>
      <c r="C54" s="522"/>
      <c r="D54" s="16"/>
      <c r="E54" s="16"/>
      <c r="F54" s="523"/>
      <c r="G54" s="524"/>
      <c r="H54" s="525"/>
    </row>
    <row r="55" spans="2:8" x14ac:dyDescent="0.2">
      <c r="B55" s="521" t="s">
        <v>637</v>
      </c>
      <c r="C55" s="522"/>
      <c r="D55" s="16"/>
      <c r="E55" s="16"/>
      <c r="F55" s="523"/>
      <c r="G55" s="524"/>
      <c r="H55" s="525"/>
    </row>
    <row r="56" spans="2:8" x14ac:dyDescent="0.2">
      <c r="B56" s="521" t="s">
        <v>638</v>
      </c>
      <c r="C56" s="522"/>
      <c r="D56" s="16"/>
      <c r="E56" s="16"/>
      <c r="F56" s="523"/>
      <c r="G56" s="524"/>
      <c r="H56" s="525"/>
    </row>
    <row r="57" spans="2:8" x14ac:dyDescent="0.2">
      <c r="B57" s="521" t="s">
        <v>639</v>
      </c>
      <c r="C57" s="522"/>
      <c r="D57" s="16"/>
      <c r="E57" s="16"/>
      <c r="F57" s="523"/>
      <c r="G57" s="524">
        <f>IF(E57=0,0,F57*50%/E57)</f>
        <v>0</v>
      </c>
      <c r="H57" s="525">
        <f>D57+G57</f>
        <v>0</v>
      </c>
    </row>
    <row r="58" spans="2:8" x14ac:dyDescent="0.2">
      <c r="B58" s="521" t="s">
        <v>640</v>
      </c>
      <c r="C58" s="522"/>
      <c r="D58" s="16"/>
      <c r="E58" s="16"/>
      <c r="F58" s="523"/>
      <c r="G58" s="524">
        <f>IF(E58=0,0,F58*50%/E58)</f>
        <v>0</v>
      </c>
      <c r="H58" s="525">
        <f>D58+G58</f>
        <v>0</v>
      </c>
    </row>
    <row r="59" spans="2:8" x14ac:dyDescent="0.2">
      <c r="B59" s="518" t="s">
        <v>510</v>
      </c>
      <c r="C59" s="519" t="s">
        <v>495</v>
      </c>
      <c r="D59" s="520">
        <f>+SUM(INDEX(D:D,ROW()+1):INDEX(D:D,ROW(D69)-1))</f>
        <v>0</v>
      </c>
      <c r="E59" s="520"/>
      <c r="F59" s="520">
        <f>+SUM(INDEX(F:F,ROW()+1):INDEX(F:F,ROW(F69)-1))</f>
        <v>0</v>
      </c>
      <c r="G59" s="38">
        <f>+SUM(INDEX(G:G,ROW()+1):INDEX(G:G,ROW(G69)-1))</f>
        <v>0</v>
      </c>
      <c r="H59" s="34">
        <f>+SUM(INDEX(H:H,ROW()+1):INDEX(H:H,ROW(H69)-1))</f>
        <v>0</v>
      </c>
    </row>
    <row r="60" spans="2:8" x14ac:dyDescent="0.2">
      <c r="B60" s="521" t="s">
        <v>511</v>
      </c>
      <c r="C60" s="522"/>
      <c r="D60" s="16"/>
      <c r="E60" s="16"/>
      <c r="F60" s="523"/>
      <c r="G60" s="524">
        <f>IF(E60=0,0,F60*50%/E60)</f>
        <v>0</v>
      </c>
      <c r="H60" s="525">
        <f>D60+G60</f>
        <v>0</v>
      </c>
    </row>
    <row r="61" spans="2:8" x14ac:dyDescent="0.2">
      <c r="B61" s="521" t="s">
        <v>512</v>
      </c>
      <c r="C61" s="522"/>
      <c r="D61" s="16"/>
      <c r="E61" s="16"/>
      <c r="F61" s="523"/>
      <c r="G61" s="524"/>
      <c r="H61" s="525"/>
    </row>
    <row r="62" spans="2:8" x14ac:dyDescent="0.2">
      <c r="B62" s="521" t="s">
        <v>513</v>
      </c>
      <c r="C62" s="522"/>
      <c r="D62" s="16"/>
      <c r="E62" s="16"/>
      <c r="F62" s="523"/>
      <c r="G62" s="524"/>
      <c r="H62" s="525"/>
    </row>
    <row r="63" spans="2:8" x14ac:dyDescent="0.2">
      <c r="B63" s="521" t="s">
        <v>629</v>
      </c>
      <c r="C63" s="522"/>
      <c r="D63" s="16"/>
      <c r="E63" s="16"/>
      <c r="F63" s="523"/>
      <c r="G63" s="524"/>
      <c r="H63" s="525"/>
    </row>
    <row r="64" spans="2:8" x14ac:dyDescent="0.2">
      <c r="B64" s="521" t="s">
        <v>630</v>
      </c>
      <c r="C64" s="522"/>
      <c r="D64" s="16"/>
      <c r="E64" s="16"/>
      <c r="F64" s="523"/>
      <c r="G64" s="524"/>
      <c r="H64" s="525"/>
    </row>
    <row r="65" spans="2:8" x14ac:dyDescent="0.2">
      <c r="B65" s="521" t="s">
        <v>631</v>
      </c>
      <c r="C65" s="522"/>
      <c r="D65" s="16"/>
      <c r="E65" s="16"/>
      <c r="F65" s="523"/>
      <c r="G65" s="524"/>
      <c r="H65" s="525"/>
    </row>
    <row r="66" spans="2:8" x14ac:dyDescent="0.2">
      <c r="B66" s="521" t="s">
        <v>632</v>
      </c>
      <c r="C66" s="522"/>
      <c r="D66" s="16"/>
      <c r="E66" s="16"/>
      <c r="F66" s="523"/>
      <c r="G66" s="524"/>
      <c r="H66" s="525"/>
    </row>
    <row r="67" spans="2:8" x14ac:dyDescent="0.2">
      <c r="B67" s="521" t="s">
        <v>633</v>
      </c>
      <c r="C67" s="522"/>
      <c r="D67" s="16"/>
      <c r="E67" s="16"/>
      <c r="F67" s="523"/>
      <c r="G67" s="524">
        <f>IF(E67=0,0,F67*50%/E67)</f>
        <v>0</v>
      </c>
      <c r="H67" s="525">
        <f>D67+G67</f>
        <v>0</v>
      </c>
    </row>
    <row r="68" spans="2:8" x14ac:dyDescent="0.2">
      <c r="B68" s="521" t="s">
        <v>634</v>
      </c>
      <c r="C68" s="522"/>
      <c r="D68" s="16"/>
      <c r="E68" s="16"/>
      <c r="F68" s="523"/>
      <c r="G68" s="524">
        <f>IF(E68=0,0,F68*50%/E68)</f>
        <v>0</v>
      </c>
      <c r="H68" s="525">
        <f>D68+G68</f>
        <v>0</v>
      </c>
    </row>
    <row r="69" spans="2:8" x14ac:dyDescent="0.2">
      <c r="B69" s="518" t="s">
        <v>102</v>
      </c>
      <c r="C69" s="519" t="s">
        <v>514</v>
      </c>
      <c r="D69" s="520">
        <f>+SUM(INDEX(D:D,ROW()+1):INDEX(D:D,ROW(D79)-1))</f>
        <v>0</v>
      </c>
      <c r="E69" s="520"/>
      <c r="F69" s="520">
        <f>+SUM(INDEX(F:F,ROW()+1):INDEX(F:F,ROW(F79)-1))</f>
        <v>0</v>
      </c>
      <c r="G69" s="38">
        <f>+SUM(INDEX(G:G,ROW()+1):INDEX(G:G,ROW(G79)-1))</f>
        <v>0</v>
      </c>
      <c r="H69" s="34">
        <f>+SUM(INDEX(H:H,ROW()+1):INDEX(H:H,ROW(H79)-1))</f>
        <v>0</v>
      </c>
    </row>
    <row r="70" spans="2:8" x14ac:dyDescent="0.2">
      <c r="B70" s="530" t="s">
        <v>515</v>
      </c>
      <c r="C70" s="531"/>
      <c r="D70" s="17"/>
      <c r="E70" s="17"/>
      <c r="F70" s="523"/>
      <c r="G70" s="524">
        <f>IF(E70=0,0,F70*50%/E70)</f>
        <v>0</v>
      </c>
      <c r="H70" s="525">
        <f>D70+G70</f>
        <v>0</v>
      </c>
    </row>
    <row r="71" spans="2:8" x14ac:dyDescent="0.2">
      <c r="B71" s="530" t="s">
        <v>516</v>
      </c>
      <c r="C71" s="531"/>
      <c r="D71" s="17"/>
      <c r="E71" s="17"/>
      <c r="F71" s="523"/>
      <c r="G71" s="524"/>
      <c r="H71" s="525"/>
    </row>
    <row r="72" spans="2:8" x14ac:dyDescent="0.2">
      <c r="B72" s="530" t="s">
        <v>517</v>
      </c>
      <c r="C72" s="531"/>
      <c r="D72" s="17"/>
      <c r="E72" s="17"/>
      <c r="F72" s="523"/>
      <c r="G72" s="524"/>
      <c r="H72" s="525"/>
    </row>
    <row r="73" spans="2:8" x14ac:dyDescent="0.2">
      <c r="B73" s="530" t="s">
        <v>623</v>
      </c>
      <c r="C73" s="531"/>
      <c r="D73" s="17"/>
      <c r="E73" s="17"/>
      <c r="F73" s="523"/>
      <c r="G73" s="524"/>
      <c r="H73" s="525"/>
    </row>
    <row r="74" spans="2:8" x14ac:dyDescent="0.2">
      <c r="B74" s="530" t="s">
        <v>624</v>
      </c>
      <c r="C74" s="531"/>
      <c r="D74" s="17"/>
      <c r="E74" s="17"/>
      <c r="F74" s="523"/>
      <c r="G74" s="524"/>
      <c r="H74" s="525"/>
    </row>
    <row r="75" spans="2:8" x14ac:dyDescent="0.2">
      <c r="B75" s="530" t="s">
        <v>625</v>
      </c>
      <c r="C75" s="531"/>
      <c r="D75" s="17"/>
      <c r="E75" s="17"/>
      <c r="F75" s="523"/>
      <c r="G75" s="524"/>
      <c r="H75" s="525"/>
    </row>
    <row r="76" spans="2:8" x14ac:dyDescent="0.2">
      <c r="B76" s="530" t="s">
        <v>626</v>
      </c>
      <c r="C76" s="531"/>
      <c r="D76" s="17"/>
      <c r="E76" s="17"/>
      <c r="F76" s="523"/>
      <c r="G76" s="524"/>
      <c r="H76" s="525"/>
    </row>
    <row r="77" spans="2:8" x14ac:dyDescent="0.2">
      <c r="B77" s="530" t="s">
        <v>627</v>
      </c>
      <c r="C77" s="531"/>
      <c r="D77" s="17"/>
      <c r="E77" s="17"/>
      <c r="F77" s="523"/>
      <c r="G77" s="524">
        <f>IF(E77=0,0,F77*50%/E77)</f>
        <v>0</v>
      </c>
      <c r="H77" s="525">
        <f>D77+G77</f>
        <v>0</v>
      </c>
    </row>
    <row r="78" spans="2:8" x14ac:dyDescent="0.2">
      <c r="B78" s="530" t="s">
        <v>628</v>
      </c>
      <c r="C78" s="531"/>
      <c r="D78" s="17"/>
      <c r="E78" s="17"/>
      <c r="F78" s="523"/>
      <c r="G78" s="524">
        <f>IF(E78=0,0,F78*50%/E78)</f>
        <v>0</v>
      </c>
      <c r="H78" s="525">
        <f>D78+G78</f>
        <v>0</v>
      </c>
    </row>
    <row r="79" spans="2:8" x14ac:dyDescent="0.2">
      <c r="B79" s="532" t="s">
        <v>6</v>
      </c>
      <c r="C79" s="533" t="s">
        <v>518</v>
      </c>
      <c r="D79" s="534">
        <f>+D17+D38+D69</f>
        <v>0</v>
      </c>
      <c r="E79" s="534"/>
      <c r="F79" s="534">
        <f>+F17+F38+F69</f>
        <v>0</v>
      </c>
      <c r="G79" s="23">
        <f>+G17+G38+G69</f>
        <v>0</v>
      </c>
      <c r="H79" s="24">
        <f>+H17+H38+H69</f>
        <v>0</v>
      </c>
    </row>
    <row r="80" spans="2:8" x14ac:dyDescent="0.2">
      <c r="B80" s="521" t="s">
        <v>305</v>
      </c>
      <c r="C80" s="535" t="s">
        <v>519</v>
      </c>
      <c r="D80" s="523"/>
      <c r="E80" s="523"/>
      <c r="F80" s="523"/>
      <c r="G80" s="524">
        <f>IF(E80=0,0,F80*50%/E80)</f>
        <v>0</v>
      </c>
      <c r="H80" s="525">
        <f>D80+G80</f>
        <v>0</v>
      </c>
    </row>
    <row r="81" spans="2:8" x14ac:dyDescent="0.2">
      <c r="B81" s="521" t="s">
        <v>103</v>
      </c>
      <c r="C81" s="536" t="s">
        <v>520</v>
      </c>
      <c r="D81" s="523"/>
      <c r="E81" s="523"/>
      <c r="F81" s="523"/>
      <c r="G81" s="524">
        <f>IF(E81=0,0,F81*50%/E81)</f>
        <v>0</v>
      </c>
      <c r="H81" s="525">
        <f>D81+G81</f>
        <v>0</v>
      </c>
    </row>
    <row r="82" spans="2:8" x14ac:dyDescent="0.2">
      <c r="B82" s="521" t="s">
        <v>104</v>
      </c>
      <c r="C82" s="535" t="s">
        <v>521</v>
      </c>
      <c r="D82" s="523"/>
      <c r="E82" s="523"/>
      <c r="F82" s="523"/>
      <c r="G82" s="524">
        <f>IF(E82=0,0,F82*50%/E82)</f>
        <v>0</v>
      </c>
      <c r="H82" s="525">
        <f>D82+G82</f>
        <v>0</v>
      </c>
    </row>
    <row r="83" spans="2:8" x14ac:dyDescent="0.2">
      <c r="B83" s="518" t="s">
        <v>105</v>
      </c>
      <c r="C83" s="526" t="s">
        <v>521</v>
      </c>
      <c r="D83" s="537"/>
      <c r="E83" s="537"/>
      <c r="F83" s="537"/>
      <c r="G83" s="527">
        <f>IF(E83=0,0,F83*50%/E83)</f>
        <v>0</v>
      </c>
      <c r="H83" s="538">
        <f>D83+G83</f>
        <v>0</v>
      </c>
    </row>
    <row r="84" spans="2:8" x14ac:dyDescent="0.2">
      <c r="B84" s="539" t="s">
        <v>7</v>
      </c>
      <c r="C84" s="540" t="s">
        <v>522</v>
      </c>
      <c r="D84" s="541">
        <f>SUM(D80:D83)</f>
        <v>0</v>
      </c>
      <c r="E84" s="541"/>
      <c r="F84" s="541">
        <f>SUM(F80:F83)</f>
        <v>0</v>
      </c>
      <c r="G84" s="542">
        <f>SUM(G80:G83)</f>
        <v>0</v>
      </c>
      <c r="H84" s="543">
        <f>SUM(H80:H83)</f>
        <v>0</v>
      </c>
    </row>
    <row r="85" spans="2:8" ht="13.5" thickBot="1" x14ac:dyDescent="0.25">
      <c r="B85" s="544" t="s">
        <v>8</v>
      </c>
      <c r="C85" s="545" t="s">
        <v>523</v>
      </c>
      <c r="D85" s="546">
        <f>D79+D84</f>
        <v>0</v>
      </c>
      <c r="E85" s="546"/>
      <c r="F85" s="546">
        <f>F79+F84</f>
        <v>0</v>
      </c>
      <c r="G85" s="547">
        <f>G79+G84</f>
        <v>0</v>
      </c>
      <c r="H85" s="548">
        <f>H79+H84</f>
        <v>0</v>
      </c>
    </row>
    <row r="86" spans="2:8" ht="13.5" thickTop="1" x14ac:dyDescent="0.2"/>
  </sheetData>
  <sheetProtection formatCells="0" formatColumns="0" formatRows="0" insertRows="0" selectLockedCells="1"/>
  <mergeCells count="9">
    <mergeCell ref="F11:F15"/>
    <mergeCell ref="G11:G15"/>
    <mergeCell ref="H11:H15"/>
    <mergeCell ref="B7:H7"/>
    <mergeCell ref="B10:G10"/>
    <mergeCell ref="B11:B15"/>
    <mergeCell ref="C11:C15"/>
    <mergeCell ref="D11:D15"/>
    <mergeCell ref="E11:E15"/>
  </mergeCells>
  <phoneticPr fontId="1" type="noConversion"/>
  <printOptions horizontalCentered="1"/>
  <pageMargins left="0.23622047244094491" right="0.23622047244094491" top="0.51181102362204722" bottom="0.51181102362204722" header="0.23622047244094491" footer="0.23622047244094491"/>
  <pageSetup paperSize="9" orientation="landscape" r:id="rId1"/>
  <headerFooter alignWithMargins="0">
    <oddFooter>&amp;R&amp;"Arial Narrow,Regular"Страна &amp;P од &amp;N</oddFooter>
  </headerFooter>
  <rowBreaks count="1" manualBreakCount="1">
    <brk id="1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D174-BD8D-456F-82E6-38AC9FC6ABCF}">
  <sheetPr codeName="Sheet7"/>
  <dimension ref="A1:Q35"/>
  <sheetViews>
    <sheetView showGridLines="0" showZeros="0" zoomScaleNormal="100" workbookViewId="0"/>
  </sheetViews>
  <sheetFormatPr defaultRowHeight="12.75" x14ac:dyDescent="0.2"/>
  <cols>
    <col min="1" max="1" width="3.28515625" style="306" customWidth="1"/>
    <col min="2" max="2" width="6.140625" style="308" customWidth="1"/>
    <col min="3" max="3" width="45" style="306" customWidth="1"/>
    <col min="4" max="4" width="12.42578125" style="306" customWidth="1"/>
    <col min="5" max="17" width="8.7109375" style="306" customWidth="1"/>
    <col min="18" max="16384" width="9.140625" style="306"/>
  </cols>
  <sheetData>
    <row r="1" spans="1:17" x14ac:dyDescent="0.2">
      <c r="A1"/>
      <c r="B1"/>
      <c r="C1"/>
      <c r="D1"/>
      <c r="E1" s="304"/>
      <c r="F1" s="312"/>
      <c r="G1" s="305"/>
      <c r="H1" s="305"/>
      <c r="I1" s="305"/>
      <c r="J1" s="305"/>
      <c r="K1" s="305"/>
    </row>
    <row r="2" spans="1:17" x14ac:dyDescent="0.2">
      <c r="A2"/>
      <c r="B2"/>
      <c r="C2"/>
      <c r="D2"/>
      <c r="E2" s="304"/>
      <c r="F2" s="312"/>
      <c r="G2" s="305"/>
      <c r="H2" s="305"/>
      <c r="I2" s="305"/>
      <c r="J2" s="305"/>
      <c r="K2" s="305"/>
    </row>
    <row r="3" spans="1:17" x14ac:dyDescent="0.2">
      <c r="A3"/>
      <c r="B3"/>
      <c r="C3"/>
      <c r="D3"/>
      <c r="E3" s="307"/>
      <c r="F3" s="313"/>
      <c r="G3" s="302"/>
      <c r="H3" s="302"/>
      <c r="I3" s="302"/>
      <c r="J3" s="302"/>
      <c r="K3" s="302"/>
    </row>
    <row r="4" spans="1:17" x14ac:dyDescent="0.2">
      <c r="A4"/>
      <c r="B4"/>
      <c r="C4"/>
      <c r="D4"/>
      <c r="E4" s="307"/>
      <c r="F4" s="313"/>
      <c r="G4" s="302"/>
      <c r="H4" s="302"/>
      <c r="I4" s="302"/>
      <c r="J4" s="302"/>
      <c r="K4" s="302"/>
    </row>
    <row r="5" spans="1:17" x14ac:dyDescent="0.2">
      <c r="A5"/>
      <c r="B5"/>
      <c r="C5"/>
      <c r="D5"/>
      <c r="E5" s="307"/>
      <c r="F5" s="313"/>
      <c r="G5" s="302"/>
      <c r="H5" s="302"/>
      <c r="I5" s="302"/>
      <c r="J5" s="302"/>
      <c r="K5" s="302"/>
    </row>
    <row r="6" spans="1:17" x14ac:dyDescent="0.2">
      <c r="A6" s="101"/>
      <c r="B6" s="307"/>
      <c r="C6" s="303"/>
      <c r="D6" s="303"/>
      <c r="E6" s="303"/>
      <c r="F6" s="313"/>
      <c r="G6" s="302"/>
      <c r="H6" s="302"/>
      <c r="I6" s="302"/>
      <c r="J6" s="302"/>
      <c r="K6" s="302"/>
    </row>
    <row r="7" spans="1:17" x14ac:dyDescent="0.2">
      <c r="A7" s="302"/>
      <c r="B7" s="664" t="s">
        <v>524</v>
      </c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664"/>
      <c r="N7" s="664"/>
      <c r="O7" s="664"/>
      <c r="P7" s="664"/>
      <c r="Q7" s="664"/>
    </row>
    <row r="9" spans="1:17" ht="13.5" thickBot="1" x14ac:dyDescent="0.25">
      <c r="B9" s="100"/>
      <c r="C9" s="100"/>
      <c r="D9" s="100"/>
      <c r="E9" s="100"/>
      <c r="F9" s="100"/>
      <c r="G9" s="100"/>
    </row>
    <row r="10" spans="1:17" ht="25.5" customHeight="1" thickTop="1" x14ac:dyDescent="0.2">
      <c r="B10" s="711">
        <f>+'Poc. strana'!$C$19</f>
        <v>0</v>
      </c>
      <c r="C10" s="712"/>
      <c r="D10" s="712"/>
      <c r="E10" s="712"/>
      <c r="F10" s="712"/>
      <c r="G10" s="712"/>
      <c r="H10" s="712"/>
      <c r="I10" s="712"/>
      <c r="J10" s="712"/>
      <c r="K10" s="712"/>
      <c r="L10" s="712"/>
      <c r="M10" s="712"/>
      <c r="N10" s="712"/>
      <c r="O10" s="712"/>
      <c r="P10" s="712"/>
      <c r="Q10" s="112"/>
    </row>
    <row r="11" spans="1:17" ht="25.5" customHeight="1" x14ac:dyDescent="0.2">
      <c r="B11" s="108" t="s">
        <v>372</v>
      </c>
      <c r="C11" s="120" t="s">
        <v>106</v>
      </c>
      <c r="D11" s="314" t="s">
        <v>222</v>
      </c>
      <c r="E11" s="113" t="s">
        <v>6</v>
      </c>
      <c r="F11" s="113" t="s">
        <v>7</v>
      </c>
      <c r="G11" s="113" t="s">
        <v>8</v>
      </c>
      <c r="H11" s="113" t="s">
        <v>79</v>
      </c>
      <c r="I11" s="113" t="s">
        <v>80</v>
      </c>
      <c r="J11" s="113" t="s">
        <v>81</v>
      </c>
      <c r="K11" s="113" t="s">
        <v>82</v>
      </c>
      <c r="L11" s="113" t="s">
        <v>83</v>
      </c>
      <c r="M11" s="113" t="s">
        <v>84</v>
      </c>
      <c r="N11" s="113" t="s">
        <v>85</v>
      </c>
      <c r="O11" s="113" t="s">
        <v>86</v>
      </c>
      <c r="P11" s="113" t="s">
        <v>87</v>
      </c>
      <c r="Q11" s="114" t="s">
        <v>88</v>
      </c>
    </row>
    <row r="12" spans="1:17" ht="25.5" customHeight="1" x14ac:dyDescent="0.2">
      <c r="B12" s="315" t="s">
        <v>100</v>
      </c>
      <c r="C12" s="115" t="s">
        <v>297</v>
      </c>
      <c r="D12" s="209" t="s">
        <v>225</v>
      </c>
      <c r="E12" s="316">
        <f>SUM(E13:E22)</f>
        <v>0</v>
      </c>
      <c r="F12" s="316">
        <f t="shared" ref="F12:O12" si="0">SUM(F13:F22)</f>
        <v>0</v>
      </c>
      <c r="G12" s="316">
        <f t="shared" si="0"/>
        <v>0</v>
      </c>
      <c r="H12" s="316">
        <f t="shared" si="0"/>
        <v>0</v>
      </c>
      <c r="I12" s="316">
        <f t="shared" si="0"/>
        <v>0</v>
      </c>
      <c r="J12" s="316">
        <f t="shared" si="0"/>
        <v>0</v>
      </c>
      <c r="K12" s="316">
        <f t="shared" si="0"/>
        <v>0</v>
      </c>
      <c r="L12" s="316">
        <f t="shared" si="0"/>
        <v>0</v>
      </c>
      <c r="M12" s="316">
        <f t="shared" si="0"/>
        <v>0</v>
      </c>
      <c r="N12" s="316">
        <f t="shared" si="0"/>
        <v>0</v>
      </c>
      <c r="O12" s="316">
        <f t="shared" si="0"/>
        <v>0</v>
      </c>
      <c r="P12" s="316">
        <f>SUM(P13:P22)</f>
        <v>0</v>
      </c>
      <c r="Q12" s="116">
        <f>SUM(E12:P12)</f>
        <v>0</v>
      </c>
    </row>
    <row r="13" spans="1:17" ht="25.5" customHeight="1" x14ac:dyDescent="0.2">
      <c r="B13" s="317" t="s">
        <v>26</v>
      </c>
      <c r="C13" s="318" t="s">
        <v>369</v>
      </c>
      <c r="D13" s="319" t="s">
        <v>225</v>
      </c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1">
        <f t="shared" ref="Q13:Q33" si="1">SUM(E13:P13)</f>
        <v>0</v>
      </c>
    </row>
    <row r="14" spans="1:17" ht="25.5" customHeight="1" x14ac:dyDescent="0.2">
      <c r="B14" s="322" t="s">
        <v>27</v>
      </c>
      <c r="C14" s="405" t="s">
        <v>420</v>
      </c>
      <c r="D14" s="324" t="s">
        <v>225</v>
      </c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6">
        <f t="shared" si="1"/>
        <v>0</v>
      </c>
    </row>
    <row r="15" spans="1:17" ht="25.5" customHeight="1" x14ac:dyDescent="0.2">
      <c r="B15" s="322" t="s">
        <v>28</v>
      </c>
      <c r="C15" s="405" t="s">
        <v>420</v>
      </c>
      <c r="D15" s="324" t="s">
        <v>225</v>
      </c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6">
        <f t="shared" si="1"/>
        <v>0</v>
      </c>
    </row>
    <row r="16" spans="1:17" ht="25.5" customHeight="1" x14ac:dyDescent="0.2">
      <c r="B16" s="322" t="s">
        <v>294</v>
      </c>
      <c r="C16" s="405" t="s">
        <v>420</v>
      </c>
      <c r="D16" s="324" t="s">
        <v>225</v>
      </c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6"/>
    </row>
    <row r="17" spans="2:17" ht="25.5" customHeight="1" x14ac:dyDescent="0.2">
      <c r="B17" s="322" t="s">
        <v>371</v>
      </c>
      <c r="C17" s="405" t="s">
        <v>420</v>
      </c>
      <c r="D17" s="324" t="s">
        <v>225</v>
      </c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6"/>
    </row>
    <row r="18" spans="2:17" ht="25.5" customHeight="1" x14ac:dyDescent="0.2">
      <c r="B18" s="322" t="s">
        <v>384</v>
      </c>
      <c r="C18" s="405" t="s">
        <v>420</v>
      </c>
      <c r="D18" s="324" t="s">
        <v>225</v>
      </c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6"/>
    </row>
    <row r="19" spans="2:17" ht="25.5" customHeight="1" x14ac:dyDescent="0.2">
      <c r="B19" s="322" t="s">
        <v>385</v>
      </c>
      <c r="C19" s="405" t="s">
        <v>420</v>
      </c>
      <c r="D19" s="324" t="s">
        <v>225</v>
      </c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6"/>
    </row>
    <row r="20" spans="2:17" ht="25.5" customHeight="1" x14ac:dyDescent="0.2">
      <c r="B20" s="322" t="s">
        <v>386</v>
      </c>
      <c r="C20" s="405" t="s">
        <v>420</v>
      </c>
      <c r="D20" s="324" t="s">
        <v>225</v>
      </c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6"/>
    </row>
    <row r="21" spans="2:17" ht="25.5" customHeight="1" x14ac:dyDescent="0.2">
      <c r="B21" s="322" t="s">
        <v>387</v>
      </c>
      <c r="C21" s="405" t="s">
        <v>420</v>
      </c>
      <c r="D21" s="324" t="s">
        <v>225</v>
      </c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6">
        <f t="shared" si="1"/>
        <v>0</v>
      </c>
    </row>
    <row r="22" spans="2:17" ht="25.5" customHeight="1" x14ac:dyDescent="0.2">
      <c r="B22" s="322" t="s">
        <v>458</v>
      </c>
      <c r="C22" s="327" t="s">
        <v>370</v>
      </c>
      <c r="D22" s="61" t="s">
        <v>225</v>
      </c>
      <c r="E22" s="343">
        <f>+'5 OIE'!E12</f>
        <v>0</v>
      </c>
      <c r="F22" s="343">
        <f>+'5 OIE'!F12</f>
        <v>0</v>
      </c>
      <c r="G22" s="343">
        <f>+'5 OIE'!G12</f>
        <v>0</v>
      </c>
      <c r="H22" s="343">
        <f>+'5 OIE'!H12</f>
        <v>0</v>
      </c>
      <c r="I22" s="343">
        <f>+'5 OIE'!I12</f>
        <v>0</v>
      </c>
      <c r="J22" s="343">
        <f>+'5 OIE'!J12</f>
        <v>0</v>
      </c>
      <c r="K22" s="343">
        <f>+'5 OIE'!K12</f>
        <v>0</v>
      </c>
      <c r="L22" s="343">
        <f>+'5 OIE'!L12</f>
        <v>0</v>
      </c>
      <c r="M22" s="343">
        <f>+'5 OIE'!M12</f>
        <v>0</v>
      </c>
      <c r="N22" s="343">
        <f>+'5 OIE'!N12</f>
        <v>0</v>
      </c>
      <c r="O22" s="343">
        <f>+'5 OIE'!O12</f>
        <v>0</v>
      </c>
      <c r="P22" s="343">
        <f>+'5 OIE'!P12</f>
        <v>0</v>
      </c>
      <c r="Q22" s="328">
        <f t="shared" si="1"/>
        <v>0</v>
      </c>
    </row>
    <row r="23" spans="2:17" ht="25.5" customHeight="1" x14ac:dyDescent="0.2">
      <c r="B23" s="315" t="s">
        <v>101</v>
      </c>
      <c r="C23" s="210" t="s">
        <v>422</v>
      </c>
      <c r="D23" s="60" t="s">
        <v>216</v>
      </c>
      <c r="E23" s="316">
        <f>SUM(E24:E33)</f>
        <v>0</v>
      </c>
      <c r="F23" s="316">
        <f t="shared" ref="F23:O23" si="2">SUM(F24:F33)</f>
        <v>0</v>
      </c>
      <c r="G23" s="316">
        <f t="shared" si="2"/>
        <v>0</v>
      </c>
      <c r="H23" s="316">
        <f t="shared" si="2"/>
        <v>0</v>
      </c>
      <c r="I23" s="316">
        <f t="shared" si="2"/>
        <v>0</v>
      </c>
      <c r="J23" s="316">
        <f t="shared" si="2"/>
        <v>0</v>
      </c>
      <c r="K23" s="316">
        <f t="shared" si="2"/>
        <v>0</v>
      </c>
      <c r="L23" s="316">
        <f t="shared" si="2"/>
        <v>0</v>
      </c>
      <c r="M23" s="316">
        <f t="shared" si="2"/>
        <v>0</v>
      </c>
      <c r="N23" s="316">
        <f t="shared" si="2"/>
        <v>0</v>
      </c>
      <c r="O23" s="316">
        <f t="shared" si="2"/>
        <v>0</v>
      </c>
      <c r="P23" s="316">
        <f>SUM(P24:P33)</f>
        <v>0</v>
      </c>
      <c r="Q23" s="329">
        <f>SUM(E23:P23)</f>
        <v>0</v>
      </c>
    </row>
    <row r="24" spans="2:17" ht="25.5" customHeight="1" x14ac:dyDescent="0.2">
      <c r="B24" s="317" t="s">
        <v>29</v>
      </c>
      <c r="C24" s="318" t="s">
        <v>423</v>
      </c>
      <c r="D24" s="319" t="s">
        <v>216</v>
      </c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1">
        <f t="shared" si="1"/>
        <v>0</v>
      </c>
    </row>
    <row r="25" spans="2:17" ht="25.5" customHeight="1" x14ac:dyDescent="0.2">
      <c r="B25" s="322" t="s">
        <v>30</v>
      </c>
      <c r="C25" s="323" t="str">
        <f>+"Трошак набавке електричне енергије од "&amp;C14</f>
        <v>Трошак набавке електричне енергије од Снабдевач (Име снабдевача)</v>
      </c>
      <c r="D25" s="324" t="s">
        <v>216</v>
      </c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6">
        <f t="shared" si="1"/>
        <v>0</v>
      </c>
    </row>
    <row r="26" spans="2:17" ht="25.5" customHeight="1" x14ac:dyDescent="0.2">
      <c r="B26" s="322" t="s">
        <v>31</v>
      </c>
      <c r="C26" s="323" t="str">
        <f>+"Трошак набавке електричне енергије од "&amp;C15</f>
        <v>Трошак набавке електричне енергије од Снабдевач (Име снабдевача)</v>
      </c>
      <c r="D26" s="324" t="s">
        <v>216</v>
      </c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6">
        <f t="shared" si="1"/>
        <v>0</v>
      </c>
    </row>
    <row r="27" spans="2:17" ht="25.5" customHeight="1" x14ac:dyDescent="0.2">
      <c r="B27" s="322" t="s">
        <v>40</v>
      </c>
      <c r="C27" s="323" t="str">
        <f t="shared" ref="C27:C31" si="3">+"Трошак набавке електричне енергије од "&amp;C16</f>
        <v>Трошак набавке електричне енергије од Снабдевач (Име снабдевача)</v>
      </c>
      <c r="D27" s="324" t="s">
        <v>216</v>
      </c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6"/>
    </row>
    <row r="28" spans="2:17" ht="25.5" customHeight="1" x14ac:dyDescent="0.2">
      <c r="B28" s="322" t="s">
        <v>41</v>
      </c>
      <c r="C28" s="323" t="str">
        <f t="shared" si="3"/>
        <v>Трошак набавке електричне енергије од Снабдевач (Име снабдевача)</v>
      </c>
      <c r="D28" s="324" t="s">
        <v>216</v>
      </c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6"/>
    </row>
    <row r="29" spans="2:17" ht="25.5" customHeight="1" x14ac:dyDescent="0.2">
      <c r="B29" s="322" t="s">
        <v>42</v>
      </c>
      <c r="C29" s="323" t="str">
        <f t="shared" si="3"/>
        <v>Трошак набавке електричне енергије од Снабдевач (Име снабдевача)</v>
      </c>
      <c r="D29" s="324" t="s">
        <v>216</v>
      </c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6"/>
    </row>
    <row r="30" spans="2:17" ht="25.5" customHeight="1" x14ac:dyDescent="0.2">
      <c r="B30" s="322" t="s">
        <v>43</v>
      </c>
      <c r="C30" s="323" t="str">
        <f t="shared" si="3"/>
        <v>Трошак набавке електричне енергије од Снабдевач (Име снабдевача)</v>
      </c>
      <c r="D30" s="324" t="s">
        <v>216</v>
      </c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6"/>
    </row>
    <row r="31" spans="2:17" ht="25.5" customHeight="1" x14ac:dyDescent="0.2">
      <c r="B31" s="322" t="s">
        <v>44</v>
      </c>
      <c r="C31" s="323" t="str">
        <f t="shared" si="3"/>
        <v>Трошак набавке електричне енергије од Снабдевач (Име снабдевача)</v>
      </c>
      <c r="D31" s="324" t="s">
        <v>216</v>
      </c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6"/>
    </row>
    <row r="32" spans="2:17" ht="25.5" customHeight="1" x14ac:dyDescent="0.2">
      <c r="B32" s="322" t="s">
        <v>455</v>
      </c>
      <c r="C32" s="323" t="str">
        <f>+"Трошак набавке електричне енергије од "&amp;C21</f>
        <v>Трошак набавке електричне енергије од Снабдевач (Име снабдевача)</v>
      </c>
      <c r="D32" s="324" t="s">
        <v>216</v>
      </c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6">
        <f t="shared" si="1"/>
        <v>0</v>
      </c>
    </row>
    <row r="33" spans="2:17" ht="25.5" customHeight="1" x14ac:dyDescent="0.2">
      <c r="B33" s="322" t="s">
        <v>456</v>
      </c>
      <c r="C33" s="327" t="s">
        <v>425</v>
      </c>
      <c r="D33" s="61" t="s">
        <v>216</v>
      </c>
      <c r="E33" s="343">
        <f t="shared" ref="E33:P33" si="4">IF(SUM(E13:E21)=0,,SUM(E24:E32)/SUM(E13:E21)*E22)</f>
        <v>0</v>
      </c>
      <c r="F33" s="343">
        <f t="shared" si="4"/>
        <v>0</v>
      </c>
      <c r="G33" s="343">
        <f t="shared" si="4"/>
        <v>0</v>
      </c>
      <c r="H33" s="343">
        <f t="shared" si="4"/>
        <v>0</v>
      </c>
      <c r="I33" s="343">
        <f t="shared" si="4"/>
        <v>0</v>
      </c>
      <c r="J33" s="343">
        <f t="shared" si="4"/>
        <v>0</v>
      </c>
      <c r="K33" s="343">
        <f t="shared" si="4"/>
        <v>0</v>
      </c>
      <c r="L33" s="343">
        <f t="shared" si="4"/>
        <v>0</v>
      </c>
      <c r="M33" s="343">
        <f t="shared" si="4"/>
        <v>0</v>
      </c>
      <c r="N33" s="343">
        <f t="shared" si="4"/>
        <v>0</v>
      </c>
      <c r="O33" s="343">
        <f t="shared" si="4"/>
        <v>0</v>
      </c>
      <c r="P33" s="343">
        <f t="shared" si="4"/>
        <v>0</v>
      </c>
      <c r="Q33" s="328">
        <f t="shared" si="1"/>
        <v>0</v>
      </c>
    </row>
    <row r="34" spans="2:17" ht="25.5" customHeight="1" thickBot="1" x14ac:dyDescent="0.25">
      <c r="B34" s="110" t="s">
        <v>102</v>
      </c>
      <c r="C34" s="117" t="s">
        <v>424</v>
      </c>
      <c r="D34" s="211" t="s">
        <v>219</v>
      </c>
      <c r="E34" s="348">
        <f>IF(E12=0,,E23/E12)</f>
        <v>0</v>
      </c>
      <c r="F34" s="348">
        <f t="shared" ref="F34:Q34" si="5">IF(F12=0,,F23/F12)</f>
        <v>0</v>
      </c>
      <c r="G34" s="348">
        <f t="shared" si="5"/>
        <v>0</v>
      </c>
      <c r="H34" s="348">
        <f t="shared" si="5"/>
        <v>0</v>
      </c>
      <c r="I34" s="348">
        <f t="shared" si="5"/>
        <v>0</v>
      </c>
      <c r="J34" s="348">
        <f t="shared" si="5"/>
        <v>0</v>
      </c>
      <c r="K34" s="348">
        <f t="shared" si="5"/>
        <v>0</v>
      </c>
      <c r="L34" s="348">
        <f t="shared" si="5"/>
        <v>0</v>
      </c>
      <c r="M34" s="348">
        <f t="shared" si="5"/>
        <v>0</v>
      </c>
      <c r="N34" s="348">
        <f t="shared" si="5"/>
        <v>0</v>
      </c>
      <c r="O34" s="348">
        <f t="shared" si="5"/>
        <v>0</v>
      </c>
      <c r="P34" s="348">
        <f t="shared" si="5"/>
        <v>0</v>
      </c>
      <c r="Q34" s="349">
        <f t="shared" si="5"/>
        <v>0</v>
      </c>
    </row>
    <row r="35" spans="2:17" ht="13.5" thickTop="1" x14ac:dyDescent="0.2"/>
  </sheetData>
  <sheetProtection formatCells="0" formatColumns="0" selectLockedCells="1"/>
  <mergeCells count="2">
    <mergeCell ref="B7:Q7"/>
    <mergeCell ref="B10:P10"/>
  </mergeCells>
  <phoneticPr fontId="44" type="noConversion"/>
  <printOptions horizontalCentered="1"/>
  <pageMargins left="0.23622047244094491" right="0.23622047244094491" top="0.51181102362204722" bottom="0.51181102362204722" header="0.23622047244094491" footer="0.23622047244094491"/>
  <pageSetup paperSize="9" scale="58" fitToHeight="2" orientation="landscape" r:id="rId1"/>
  <headerFooter alignWithMargins="0">
    <oddFooter>&amp;R&amp;"Arial Narrow,Regular"Страна &amp;P од &amp;N</oddFooter>
  </headerFooter>
  <ignoredErrors>
    <ignoredError sqref="E21:P21 F23:O23 E22:O22 E12:O12 F34:P34 E13:P15 H33:J33 L33:P3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17B0-CEC7-4129-9BD4-1E65B95DF08F}">
  <sheetPr codeName="Sheet8"/>
  <dimension ref="A1:Q39"/>
  <sheetViews>
    <sheetView showGridLines="0" showZeros="0" zoomScaleNormal="100" workbookViewId="0"/>
  </sheetViews>
  <sheetFormatPr defaultRowHeight="12.75" x14ac:dyDescent="0.2"/>
  <cols>
    <col min="1" max="1" width="3.28515625" style="306" customWidth="1"/>
    <col min="2" max="2" width="6.140625" style="308" customWidth="1"/>
    <col min="3" max="3" width="45" style="306" customWidth="1"/>
    <col min="4" max="4" width="14.5703125" style="306" customWidth="1"/>
    <col min="5" max="17" width="8.7109375" style="306" customWidth="1"/>
    <col min="18" max="16384" width="9.140625" style="306"/>
  </cols>
  <sheetData>
    <row r="1" spans="1:17" x14ac:dyDescent="0.2">
      <c r="A1"/>
      <c r="B1"/>
      <c r="C1"/>
      <c r="D1"/>
      <c r="E1" s="304"/>
      <c r="F1" s="312"/>
      <c r="G1" s="305"/>
      <c r="H1" s="305"/>
      <c r="I1" s="305"/>
      <c r="J1" s="305"/>
      <c r="K1" s="305"/>
    </row>
    <row r="2" spans="1:17" x14ac:dyDescent="0.2">
      <c r="A2"/>
      <c r="B2"/>
      <c r="C2"/>
      <c r="D2"/>
      <c r="E2" s="304"/>
      <c r="F2" s="312"/>
      <c r="G2" s="305"/>
      <c r="H2" s="305"/>
      <c r="I2" s="305"/>
      <c r="J2" s="305"/>
      <c r="K2" s="305"/>
    </row>
    <row r="3" spans="1:17" x14ac:dyDescent="0.2">
      <c r="A3"/>
      <c r="B3"/>
      <c r="C3"/>
      <c r="D3"/>
      <c r="E3" s="307"/>
      <c r="F3" s="313"/>
      <c r="G3" s="302"/>
      <c r="H3" s="302"/>
      <c r="I3" s="302"/>
      <c r="J3" s="302"/>
      <c r="K3" s="302"/>
    </row>
    <row r="4" spans="1:17" x14ac:dyDescent="0.2">
      <c r="A4"/>
      <c r="B4"/>
      <c r="C4"/>
      <c r="D4"/>
      <c r="E4" s="307"/>
      <c r="F4" s="313"/>
      <c r="G4" s="302"/>
      <c r="H4" s="302"/>
      <c r="I4" s="302"/>
      <c r="J4" s="302"/>
      <c r="K4" s="302"/>
    </row>
    <row r="5" spans="1:17" x14ac:dyDescent="0.2">
      <c r="A5"/>
      <c r="B5"/>
      <c r="C5"/>
      <c r="D5"/>
      <c r="E5" s="307"/>
      <c r="F5" s="313"/>
      <c r="G5" s="302"/>
      <c r="H5" s="302"/>
      <c r="I5" s="302"/>
      <c r="J5" s="302"/>
      <c r="K5" s="302"/>
    </row>
    <row r="6" spans="1:17" x14ac:dyDescent="0.2">
      <c r="A6" s="101"/>
      <c r="B6" s="307"/>
      <c r="C6" s="303"/>
      <c r="D6" s="303"/>
      <c r="E6" s="303"/>
      <c r="F6" s="313"/>
      <c r="G6" s="302"/>
      <c r="H6" s="302"/>
      <c r="I6" s="302"/>
      <c r="J6" s="302"/>
      <c r="K6" s="302"/>
    </row>
    <row r="7" spans="1:17" x14ac:dyDescent="0.2">
      <c r="A7" s="302"/>
      <c r="B7" s="664" t="s">
        <v>525</v>
      </c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664"/>
      <c r="N7" s="664"/>
      <c r="O7" s="664"/>
      <c r="P7" s="664"/>
      <c r="Q7" s="664"/>
    </row>
    <row r="9" spans="1:17" ht="13.5" thickBot="1" x14ac:dyDescent="0.25">
      <c r="B9" s="100"/>
      <c r="C9" s="100"/>
      <c r="D9" s="100"/>
      <c r="E9" s="100"/>
      <c r="F9" s="100"/>
      <c r="G9" s="100"/>
    </row>
    <row r="10" spans="1:17" ht="13.5" thickTop="1" x14ac:dyDescent="0.2">
      <c r="B10" s="711">
        <f>+'Poc. strana'!$C$19</f>
        <v>0</v>
      </c>
      <c r="C10" s="712"/>
      <c r="D10" s="713"/>
      <c r="E10" s="712"/>
      <c r="F10" s="712"/>
      <c r="G10" s="712"/>
      <c r="H10" s="712"/>
      <c r="I10" s="712"/>
      <c r="J10" s="712"/>
      <c r="K10" s="712"/>
      <c r="L10" s="712"/>
      <c r="M10" s="712"/>
      <c r="N10" s="712"/>
      <c r="O10" s="712"/>
      <c r="P10" s="712"/>
      <c r="Q10" s="337"/>
    </row>
    <row r="11" spans="1:17" x14ac:dyDescent="0.2">
      <c r="B11" s="108" t="s">
        <v>372</v>
      </c>
      <c r="C11" s="120" t="s">
        <v>106</v>
      </c>
      <c r="D11" s="461" t="s">
        <v>291</v>
      </c>
      <c r="E11" s="113" t="s">
        <v>6</v>
      </c>
      <c r="F11" s="113" t="s">
        <v>7</v>
      </c>
      <c r="G11" s="113" t="s">
        <v>8</v>
      </c>
      <c r="H11" s="113" t="s">
        <v>79</v>
      </c>
      <c r="I11" s="113" t="s">
        <v>80</v>
      </c>
      <c r="J11" s="113" t="s">
        <v>81</v>
      </c>
      <c r="K11" s="113" t="s">
        <v>82</v>
      </c>
      <c r="L11" s="113" t="s">
        <v>83</v>
      </c>
      <c r="M11" s="113" t="s">
        <v>84</v>
      </c>
      <c r="N11" s="113" t="s">
        <v>85</v>
      </c>
      <c r="O11" s="113" t="s">
        <v>86</v>
      </c>
      <c r="P11" s="113" t="s">
        <v>87</v>
      </c>
      <c r="Q11" s="114" t="s">
        <v>88</v>
      </c>
    </row>
    <row r="12" spans="1:17" ht="25.5" x14ac:dyDescent="0.2">
      <c r="B12" s="315" t="s">
        <v>100</v>
      </c>
      <c r="C12" s="115" t="s">
        <v>391</v>
      </c>
      <c r="D12" s="450" t="s">
        <v>225</v>
      </c>
      <c r="E12" s="316">
        <f>SUM(E13:E18,E21:E24)</f>
        <v>0</v>
      </c>
      <c r="F12" s="316">
        <f t="shared" ref="F12:P12" si="0">SUM(F13:F18,F21:F24)</f>
        <v>0</v>
      </c>
      <c r="G12" s="316">
        <f t="shared" si="0"/>
        <v>0</v>
      </c>
      <c r="H12" s="316">
        <f t="shared" si="0"/>
        <v>0</v>
      </c>
      <c r="I12" s="316">
        <f t="shared" si="0"/>
        <v>0</v>
      </c>
      <c r="J12" s="316">
        <f t="shared" si="0"/>
        <v>0</v>
      </c>
      <c r="K12" s="316">
        <f t="shared" si="0"/>
        <v>0</v>
      </c>
      <c r="L12" s="316">
        <f t="shared" si="0"/>
        <v>0</v>
      </c>
      <c r="M12" s="316">
        <f t="shared" si="0"/>
        <v>0</v>
      </c>
      <c r="N12" s="316">
        <f t="shared" si="0"/>
        <v>0</v>
      </c>
      <c r="O12" s="316">
        <f t="shared" si="0"/>
        <v>0</v>
      </c>
      <c r="P12" s="316">
        <f t="shared" si="0"/>
        <v>0</v>
      </c>
      <c r="Q12" s="116">
        <f t="shared" ref="Q12:Q37" si="1">SUM(E12:P12)</f>
        <v>0</v>
      </c>
    </row>
    <row r="13" spans="1:17" x14ac:dyDescent="0.2">
      <c r="B13" s="317" t="s">
        <v>26</v>
      </c>
      <c r="C13" s="331" t="s">
        <v>373</v>
      </c>
      <c r="D13" s="452" t="s">
        <v>225</v>
      </c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53"/>
      <c r="Q13" s="321">
        <f t="shared" si="1"/>
        <v>0</v>
      </c>
    </row>
    <row r="14" spans="1:17" x14ac:dyDescent="0.2">
      <c r="B14" s="322" t="s">
        <v>27</v>
      </c>
      <c r="C14" s="155" t="s">
        <v>374</v>
      </c>
      <c r="D14" s="454" t="s">
        <v>225</v>
      </c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1"/>
      <c r="P14" s="451"/>
      <c r="Q14" s="326">
        <f t="shared" si="1"/>
        <v>0</v>
      </c>
    </row>
    <row r="15" spans="1:17" x14ac:dyDescent="0.2">
      <c r="B15" s="322" t="s">
        <v>28</v>
      </c>
      <c r="C15" s="155" t="s">
        <v>375</v>
      </c>
      <c r="D15" s="454" t="s">
        <v>225</v>
      </c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326">
        <f t="shared" si="1"/>
        <v>0</v>
      </c>
    </row>
    <row r="16" spans="1:17" x14ac:dyDescent="0.2">
      <c r="B16" s="322" t="s">
        <v>294</v>
      </c>
      <c r="C16" s="155" t="s">
        <v>376</v>
      </c>
      <c r="D16" s="454" t="s">
        <v>225</v>
      </c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326">
        <f t="shared" si="1"/>
        <v>0</v>
      </c>
    </row>
    <row r="17" spans="2:17" x14ac:dyDescent="0.2">
      <c r="B17" s="322" t="s">
        <v>371</v>
      </c>
      <c r="C17" s="155" t="s">
        <v>377</v>
      </c>
      <c r="D17" s="454" t="s">
        <v>225</v>
      </c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326">
        <f t="shared" si="1"/>
        <v>0</v>
      </c>
    </row>
    <row r="18" spans="2:17" x14ac:dyDescent="0.2">
      <c r="B18" s="322" t="s">
        <v>384</v>
      </c>
      <c r="C18" s="155" t="s">
        <v>378</v>
      </c>
      <c r="D18" s="454" t="s">
        <v>225</v>
      </c>
      <c r="E18" s="457">
        <f>SUM(E19:E20)</f>
        <v>0</v>
      </c>
      <c r="F18" s="457">
        <f t="shared" ref="F18:P18" si="2">SUM(F19:F20)</f>
        <v>0</v>
      </c>
      <c r="G18" s="457">
        <f t="shared" si="2"/>
        <v>0</v>
      </c>
      <c r="H18" s="457">
        <f t="shared" si="2"/>
        <v>0</v>
      </c>
      <c r="I18" s="457">
        <f t="shared" si="2"/>
        <v>0</v>
      </c>
      <c r="J18" s="457">
        <f t="shared" si="2"/>
        <v>0</v>
      </c>
      <c r="K18" s="457">
        <f t="shared" si="2"/>
        <v>0</v>
      </c>
      <c r="L18" s="457">
        <f t="shared" si="2"/>
        <v>0</v>
      </c>
      <c r="M18" s="457">
        <f t="shared" si="2"/>
        <v>0</v>
      </c>
      <c r="N18" s="457">
        <f t="shared" si="2"/>
        <v>0</v>
      </c>
      <c r="O18" s="457">
        <f t="shared" si="2"/>
        <v>0</v>
      </c>
      <c r="P18" s="457">
        <f t="shared" si="2"/>
        <v>0</v>
      </c>
      <c r="Q18" s="326">
        <f t="shared" si="1"/>
        <v>0</v>
      </c>
    </row>
    <row r="19" spans="2:17" x14ac:dyDescent="0.2">
      <c r="B19" s="322" t="s">
        <v>388</v>
      </c>
      <c r="C19" s="155" t="s">
        <v>379</v>
      </c>
      <c r="D19" s="454" t="s">
        <v>225</v>
      </c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1"/>
      <c r="Q19" s="326">
        <f t="shared" si="1"/>
        <v>0</v>
      </c>
    </row>
    <row r="20" spans="2:17" x14ac:dyDescent="0.2">
      <c r="B20" s="322" t="s">
        <v>389</v>
      </c>
      <c r="C20" s="155" t="s">
        <v>380</v>
      </c>
      <c r="D20" s="454" t="s">
        <v>225</v>
      </c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326">
        <f t="shared" si="1"/>
        <v>0</v>
      </c>
    </row>
    <row r="21" spans="2:17" x14ac:dyDescent="0.2">
      <c r="B21" s="322" t="s">
        <v>385</v>
      </c>
      <c r="C21" s="155" t="s">
        <v>381</v>
      </c>
      <c r="D21" s="454" t="s">
        <v>225</v>
      </c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326">
        <f t="shared" si="1"/>
        <v>0</v>
      </c>
    </row>
    <row r="22" spans="2:17" x14ac:dyDescent="0.2">
      <c r="B22" s="322" t="s">
        <v>386</v>
      </c>
      <c r="C22" s="155" t="s">
        <v>382</v>
      </c>
      <c r="D22" s="454" t="s">
        <v>225</v>
      </c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326">
        <f t="shared" si="1"/>
        <v>0</v>
      </c>
    </row>
    <row r="23" spans="2:17" x14ac:dyDescent="0.2">
      <c r="B23" s="322" t="s">
        <v>387</v>
      </c>
      <c r="C23" s="155" t="s">
        <v>383</v>
      </c>
      <c r="D23" s="454" t="s">
        <v>225</v>
      </c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326">
        <f t="shared" si="1"/>
        <v>0</v>
      </c>
    </row>
    <row r="24" spans="2:17" x14ac:dyDescent="0.2">
      <c r="B24" s="335" t="s">
        <v>458</v>
      </c>
      <c r="C24" s="332" t="s">
        <v>457</v>
      </c>
      <c r="D24" s="455" t="s">
        <v>225</v>
      </c>
      <c r="E24" s="456"/>
      <c r="F24" s="456"/>
      <c r="G24" s="456"/>
      <c r="H24" s="456"/>
      <c r="I24" s="456"/>
      <c r="J24" s="456"/>
      <c r="K24" s="456"/>
      <c r="L24" s="456"/>
      <c r="M24" s="456"/>
      <c r="N24" s="456"/>
      <c r="O24" s="456"/>
      <c r="P24" s="456"/>
      <c r="Q24" s="336">
        <f t="shared" si="1"/>
        <v>0</v>
      </c>
    </row>
    <row r="25" spans="2:17" ht="25.5" x14ac:dyDescent="0.2">
      <c r="B25" s="315" t="s">
        <v>101</v>
      </c>
      <c r="C25" s="115" t="s">
        <v>390</v>
      </c>
      <c r="D25" s="450" t="s">
        <v>216</v>
      </c>
      <c r="E25" s="316">
        <f>SUM(E26:E31,E34:E37)</f>
        <v>0</v>
      </c>
      <c r="F25" s="316">
        <f t="shared" ref="F25:P25" si="3">SUM(F26:F31,F34:F37)</f>
        <v>0</v>
      </c>
      <c r="G25" s="316">
        <f t="shared" si="3"/>
        <v>0</v>
      </c>
      <c r="H25" s="316">
        <f t="shared" si="3"/>
        <v>0</v>
      </c>
      <c r="I25" s="316">
        <f t="shared" si="3"/>
        <v>0</v>
      </c>
      <c r="J25" s="316">
        <f t="shared" si="3"/>
        <v>0</v>
      </c>
      <c r="K25" s="316">
        <f t="shared" si="3"/>
        <v>0</v>
      </c>
      <c r="L25" s="316">
        <f t="shared" si="3"/>
        <v>0</v>
      </c>
      <c r="M25" s="316">
        <f t="shared" si="3"/>
        <v>0</v>
      </c>
      <c r="N25" s="316">
        <f t="shared" si="3"/>
        <v>0</v>
      </c>
      <c r="O25" s="316">
        <f t="shared" si="3"/>
        <v>0</v>
      </c>
      <c r="P25" s="316">
        <f t="shared" si="3"/>
        <v>0</v>
      </c>
      <c r="Q25" s="116">
        <f t="shared" si="1"/>
        <v>0</v>
      </c>
    </row>
    <row r="26" spans="2:17" x14ac:dyDescent="0.2">
      <c r="B26" s="317" t="s">
        <v>29</v>
      </c>
      <c r="C26" s="331" t="s">
        <v>373</v>
      </c>
      <c r="D26" s="452" t="s">
        <v>216</v>
      </c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321">
        <f t="shared" si="1"/>
        <v>0</v>
      </c>
    </row>
    <row r="27" spans="2:17" x14ac:dyDescent="0.2">
      <c r="B27" s="322" t="s">
        <v>30</v>
      </c>
      <c r="C27" s="155" t="s">
        <v>374</v>
      </c>
      <c r="D27" s="454" t="s">
        <v>216</v>
      </c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326">
        <f t="shared" si="1"/>
        <v>0</v>
      </c>
    </row>
    <row r="28" spans="2:17" x14ac:dyDescent="0.2">
      <c r="B28" s="322" t="s">
        <v>31</v>
      </c>
      <c r="C28" s="155" t="s">
        <v>375</v>
      </c>
      <c r="D28" s="454" t="s">
        <v>216</v>
      </c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1"/>
      <c r="Q28" s="326">
        <f t="shared" si="1"/>
        <v>0</v>
      </c>
    </row>
    <row r="29" spans="2:17" x14ac:dyDescent="0.2">
      <c r="B29" s="322" t="s">
        <v>40</v>
      </c>
      <c r="C29" s="155" t="s">
        <v>376</v>
      </c>
      <c r="D29" s="454" t="s">
        <v>216</v>
      </c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326">
        <f t="shared" si="1"/>
        <v>0</v>
      </c>
    </row>
    <row r="30" spans="2:17" x14ac:dyDescent="0.2">
      <c r="B30" s="322" t="s">
        <v>41</v>
      </c>
      <c r="C30" s="155" t="s">
        <v>377</v>
      </c>
      <c r="D30" s="454" t="s">
        <v>216</v>
      </c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326">
        <f t="shared" si="1"/>
        <v>0</v>
      </c>
    </row>
    <row r="31" spans="2:17" x14ac:dyDescent="0.2">
      <c r="B31" s="322" t="s">
        <v>42</v>
      </c>
      <c r="C31" s="155" t="s">
        <v>378</v>
      </c>
      <c r="D31" s="454" t="s">
        <v>216</v>
      </c>
      <c r="E31" s="457">
        <f>SUM(E32:E33)</f>
        <v>0</v>
      </c>
      <c r="F31" s="457">
        <f t="shared" ref="F31:P31" si="4">SUM(F32:F33)</f>
        <v>0</v>
      </c>
      <c r="G31" s="457">
        <f t="shared" si="4"/>
        <v>0</v>
      </c>
      <c r="H31" s="457">
        <f t="shared" si="4"/>
        <v>0</v>
      </c>
      <c r="I31" s="457">
        <f t="shared" si="4"/>
        <v>0</v>
      </c>
      <c r="J31" s="457">
        <f t="shared" si="4"/>
        <v>0</v>
      </c>
      <c r="K31" s="457">
        <f t="shared" si="4"/>
        <v>0</v>
      </c>
      <c r="L31" s="457">
        <f t="shared" si="4"/>
        <v>0</v>
      </c>
      <c r="M31" s="457">
        <f t="shared" si="4"/>
        <v>0</v>
      </c>
      <c r="N31" s="457">
        <f t="shared" si="4"/>
        <v>0</v>
      </c>
      <c r="O31" s="457">
        <f t="shared" si="4"/>
        <v>0</v>
      </c>
      <c r="P31" s="457">
        <f t="shared" si="4"/>
        <v>0</v>
      </c>
      <c r="Q31" s="326">
        <f t="shared" si="1"/>
        <v>0</v>
      </c>
    </row>
    <row r="32" spans="2:17" x14ac:dyDescent="0.2">
      <c r="B32" s="322" t="s">
        <v>453</v>
      </c>
      <c r="C32" s="155" t="s">
        <v>379</v>
      </c>
      <c r="D32" s="454" t="s">
        <v>216</v>
      </c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326">
        <f t="shared" si="1"/>
        <v>0</v>
      </c>
    </row>
    <row r="33" spans="2:17" x14ac:dyDescent="0.2">
      <c r="B33" s="322" t="s">
        <v>454</v>
      </c>
      <c r="C33" s="155" t="s">
        <v>380</v>
      </c>
      <c r="D33" s="454" t="s">
        <v>216</v>
      </c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326">
        <f t="shared" si="1"/>
        <v>0</v>
      </c>
    </row>
    <row r="34" spans="2:17" x14ac:dyDescent="0.2">
      <c r="B34" s="322" t="s">
        <v>43</v>
      </c>
      <c r="C34" s="155" t="s">
        <v>381</v>
      </c>
      <c r="D34" s="454" t="s">
        <v>216</v>
      </c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326">
        <f t="shared" si="1"/>
        <v>0</v>
      </c>
    </row>
    <row r="35" spans="2:17" x14ac:dyDescent="0.2">
      <c r="B35" s="322" t="s">
        <v>44</v>
      </c>
      <c r="C35" s="155" t="s">
        <v>382</v>
      </c>
      <c r="D35" s="454" t="s">
        <v>216</v>
      </c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326">
        <f t="shared" si="1"/>
        <v>0</v>
      </c>
    </row>
    <row r="36" spans="2:17" x14ac:dyDescent="0.2">
      <c r="B36" s="322" t="s">
        <v>455</v>
      </c>
      <c r="C36" s="155" t="s">
        <v>383</v>
      </c>
      <c r="D36" s="454" t="s">
        <v>216</v>
      </c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326">
        <f t="shared" si="1"/>
        <v>0</v>
      </c>
    </row>
    <row r="37" spans="2:17" x14ac:dyDescent="0.2">
      <c r="B37" s="335" t="s">
        <v>456</v>
      </c>
      <c r="C37" s="332" t="s">
        <v>457</v>
      </c>
      <c r="D37" s="455" t="s">
        <v>216</v>
      </c>
      <c r="E37" s="456"/>
      <c r="F37" s="456"/>
      <c r="G37" s="456"/>
      <c r="H37" s="456"/>
      <c r="I37" s="456"/>
      <c r="J37" s="456"/>
      <c r="K37" s="456"/>
      <c r="L37" s="456"/>
      <c r="M37" s="456"/>
      <c r="N37" s="456"/>
      <c r="O37" s="456"/>
      <c r="P37" s="456"/>
      <c r="Q37" s="336">
        <f t="shared" si="1"/>
        <v>0</v>
      </c>
    </row>
    <row r="38" spans="2:17" ht="26.25" thickBot="1" x14ac:dyDescent="0.25">
      <c r="B38" s="110" t="s">
        <v>102</v>
      </c>
      <c r="C38" s="347" t="s">
        <v>394</v>
      </c>
      <c r="D38" s="443" t="s">
        <v>219</v>
      </c>
      <c r="E38" s="348">
        <f>IF(E12=0,,E25/E12)</f>
        <v>0</v>
      </c>
      <c r="F38" s="348">
        <f t="shared" ref="F38:P38" si="5">IF(F12=0,,F25/F12)</f>
        <v>0</v>
      </c>
      <c r="G38" s="348">
        <f t="shared" si="5"/>
        <v>0</v>
      </c>
      <c r="H38" s="348">
        <f t="shared" si="5"/>
        <v>0</v>
      </c>
      <c r="I38" s="348">
        <f t="shared" si="5"/>
        <v>0</v>
      </c>
      <c r="J38" s="348">
        <f t="shared" si="5"/>
        <v>0</v>
      </c>
      <c r="K38" s="348">
        <f t="shared" si="5"/>
        <v>0</v>
      </c>
      <c r="L38" s="348">
        <f t="shared" si="5"/>
        <v>0</v>
      </c>
      <c r="M38" s="348">
        <f t="shared" si="5"/>
        <v>0</v>
      </c>
      <c r="N38" s="348">
        <f t="shared" si="5"/>
        <v>0</v>
      </c>
      <c r="O38" s="348">
        <f t="shared" si="5"/>
        <v>0</v>
      </c>
      <c r="P38" s="348">
        <f t="shared" si="5"/>
        <v>0</v>
      </c>
      <c r="Q38" s="349">
        <f>IF(Q12=0,,Q25/Q12)</f>
        <v>0</v>
      </c>
    </row>
    <row r="39" spans="2:17" ht="13.5" thickTop="1" x14ac:dyDescent="0.2">
      <c r="B39" s="339"/>
      <c r="C39" s="340"/>
      <c r="D39" s="341"/>
      <c r="E39"/>
      <c r="F39"/>
      <c r="G39"/>
      <c r="H39"/>
      <c r="I39"/>
      <c r="J39"/>
      <c r="K39"/>
      <c r="L39"/>
      <c r="M39"/>
      <c r="N39"/>
      <c r="O39"/>
      <c r="P39"/>
      <c r="Q39" s="342"/>
    </row>
  </sheetData>
  <sheetProtection formatCells="0" formatColumns="0" selectLockedCells="1"/>
  <mergeCells count="2">
    <mergeCell ref="B7:Q7"/>
    <mergeCell ref="B10:P10"/>
  </mergeCells>
  <printOptions horizontalCentered="1"/>
  <pageMargins left="0.23622047244094491" right="0.23622047244094491" top="0.51181102362204722" bottom="0.51181102362204722" header="0.23622047244094491" footer="0.23622047244094491"/>
  <pageSetup paperSize="9" scale="43" fitToHeight="3" orientation="landscape" r:id="rId1"/>
  <headerFooter alignWithMargins="0">
    <oddFooter>&amp;R&amp;"Arial Narrow,Regular"Страна &amp;P од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3D03-DAF9-41EE-8B3C-95E3177678A4}">
  <sheetPr>
    <pageSetUpPr fitToPage="1"/>
  </sheetPr>
  <dimension ref="A1:T82"/>
  <sheetViews>
    <sheetView showGridLines="0" showZeros="0" topLeftCell="A30" zoomScale="98" zoomScaleNormal="98" workbookViewId="0"/>
  </sheetViews>
  <sheetFormatPr defaultColWidth="9.140625" defaultRowHeight="12.75" x14ac:dyDescent="0.2"/>
  <cols>
    <col min="1" max="1" width="3.28515625" style="306" customWidth="1"/>
    <col min="2" max="2" width="6.140625" style="308" customWidth="1"/>
    <col min="3" max="3" width="63.5703125" style="306" customWidth="1"/>
    <col min="4" max="4" width="16.42578125" style="306" customWidth="1"/>
    <col min="5" max="16384" width="9.140625" style="306"/>
  </cols>
  <sheetData>
    <row r="1" spans="1:20" x14ac:dyDescent="0.2">
      <c r="A1"/>
      <c r="B1"/>
      <c r="C1"/>
      <c r="D1" s="305"/>
      <c r="E1" s="305"/>
      <c r="F1" s="305"/>
      <c r="G1" s="305"/>
      <c r="H1" s="305"/>
      <c r="I1" s="305"/>
    </row>
    <row r="2" spans="1:20" x14ac:dyDescent="0.2">
      <c r="A2"/>
      <c r="B2"/>
      <c r="C2"/>
      <c r="D2" s="305"/>
      <c r="E2" s="305"/>
      <c r="F2" s="305"/>
      <c r="G2" s="305"/>
      <c r="H2" s="305"/>
      <c r="I2" s="305"/>
    </row>
    <row r="3" spans="1:20" x14ac:dyDescent="0.2">
      <c r="A3"/>
      <c r="B3"/>
      <c r="C3"/>
      <c r="D3" s="462"/>
      <c r="E3" s="302"/>
      <c r="F3" s="302"/>
      <c r="G3" s="302"/>
      <c r="H3" s="302"/>
      <c r="I3" s="302"/>
    </row>
    <row r="4" spans="1:20" x14ac:dyDescent="0.2">
      <c r="A4"/>
      <c r="B4"/>
      <c r="C4"/>
      <c r="D4" s="462"/>
      <c r="E4" s="302"/>
      <c r="F4" s="302"/>
      <c r="G4" s="302"/>
      <c r="H4" s="302"/>
      <c r="I4" s="302"/>
    </row>
    <row r="5" spans="1:20" x14ac:dyDescent="0.2">
      <c r="A5"/>
      <c r="B5"/>
      <c r="C5"/>
      <c r="D5" s="462"/>
      <c r="E5" s="302"/>
      <c r="F5" s="302"/>
      <c r="G5" s="302"/>
      <c r="H5" s="302"/>
      <c r="I5" s="302"/>
    </row>
    <row r="6" spans="1:20" x14ac:dyDescent="0.2">
      <c r="A6" s="101"/>
      <c r="B6" s="307"/>
      <c r="C6" s="303"/>
      <c r="D6" s="303"/>
      <c r="E6" s="302"/>
      <c r="F6" s="302"/>
      <c r="G6" s="302"/>
      <c r="H6" s="302"/>
      <c r="I6" s="302"/>
    </row>
    <row r="7" spans="1:20" x14ac:dyDescent="0.2">
      <c r="A7" s="302"/>
      <c r="B7" s="664" t="s">
        <v>536</v>
      </c>
      <c r="C7" s="664"/>
      <c r="D7" s="664"/>
      <c r="E7" s="302"/>
      <c r="F7" s="302"/>
      <c r="G7" s="302"/>
      <c r="H7" s="302"/>
      <c r="I7" s="302"/>
    </row>
    <row r="8" spans="1:20" x14ac:dyDescent="0.2">
      <c r="A8" s="302"/>
      <c r="B8" s="305"/>
      <c r="C8" s="664"/>
      <c r="D8" s="664"/>
      <c r="E8" s="302"/>
      <c r="F8" s="302"/>
      <c r="G8" s="302"/>
      <c r="H8" s="302"/>
      <c r="I8" s="302"/>
    </row>
    <row r="9" spans="1:20" x14ac:dyDescent="0.2">
      <c r="A9" s="302"/>
      <c r="B9" s="305"/>
      <c r="C9" s="305"/>
      <c r="D9" s="305"/>
      <c r="E9" s="305"/>
      <c r="F9" s="302"/>
      <c r="G9" s="302"/>
      <c r="H9" s="302"/>
      <c r="I9" s="302"/>
    </row>
    <row r="10" spans="1:20" ht="13.5" thickBot="1" x14ac:dyDescent="0.25">
      <c r="B10" s="664"/>
      <c r="C10" s="665"/>
      <c r="D10" s="464" t="s">
        <v>78</v>
      </c>
    </row>
    <row r="11" spans="1:20" s="465" customFormat="1" ht="13.5" thickTop="1" x14ac:dyDescent="0.2">
      <c r="B11" s="100"/>
      <c r="C11" s="466" t="s">
        <v>106</v>
      </c>
      <c r="D11" s="119">
        <f>+'Poc. strana'!C19</f>
        <v>0</v>
      </c>
    </row>
    <row r="12" spans="1:20" ht="24.95" customHeight="1" thickBot="1" x14ac:dyDescent="0.25">
      <c r="B12" s="100"/>
      <c r="C12" s="205" t="s">
        <v>537</v>
      </c>
      <c r="D12" s="467">
        <f>+Q46</f>
        <v>0</v>
      </c>
    </row>
    <row r="13" spans="1:20" ht="14.25" thickTop="1" thickBot="1" x14ac:dyDescent="0.25">
      <c r="B13" s="468"/>
      <c r="C13" s="214"/>
      <c r="D13" s="214"/>
      <c r="E13" s="100"/>
      <c r="T13" s="566"/>
    </row>
    <row r="14" spans="1:20" ht="39.75" thickTop="1" thickBot="1" x14ac:dyDescent="0.25">
      <c r="B14" s="468"/>
      <c r="C14" s="567" t="s">
        <v>538</v>
      </c>
      <c r="D14" s="568"/>
      <c r="E14" s="100"/>
    </row>
    <row r="15" spans="1:20" ht="13.5" thickTop="1" x14ac:dyDescent="0.2">
      <c r="B15" s="468"/>
      <c r="C15" s="200"/>
      <c r="D15"/>
      <c r="E15" s="100"/>
    </row>
    <row r="16" spans="1:20" x14ac:dyDescent="0.2">
      <c r="B16" s="666" t="str">
        <f>+"ЕЕ БИЛАНС У "&amp;$D$11&amp;". ГОДИНИ ЗА ПРЕНОС ЗА ГАРАНТОВАНО СНАБДЕВАЊЕ"</f>
        <v>ЕЕ БИЛАНС У 0. ГОДИНИ ЗА ПРЕНОС ЗА ГАРАНТОВАНО СНАБДЕВАЊЕ</v>
      </c>
      <c r="C16" s="666"/>
      <c r="D16" s="666"/>
      <c r="E16" s="666"/>
      <c r="F16" s="666"/>
      <c r="G16" s="666"/>
      <c r="H16" s="666"/>
      <c r="I16" s="666"/>
      <c r="J16" s="666"/>
      <c r="K16" s="666"/>
      <c r="L16" s="666"/>
      <c r="M16" s="666"/>
      <c r="N16" s="666"/>
      <c r="O16" s="666"/>
      <c r="P16" s="666"/>
      <c r="Q16" s="666"/>
    </row>
    <row r="17" spans="2:17" ht="13.5" thickBot="1" x14ac:dyDescent="0.25"/>
    <row r="18" spans="2:17" ht="13.5" thickTop="1" x14ac:dyDescent="0.2">
      <c r="B18" s="569"/>
      <c r="C18" s="570"/>
      <c r="D18" s="605" t="s">
        <v>222</v>
      </c>
      <c r="E18" s="309" t="s">
        <v>6</v>
      </c>
      <c r="F18" s="309" t="s">
        <v>7</v>
      </c>
      <c r="G18" s="309" t="s">
        <v>8</v>
      </c>
      <c r="H18" s="309" t="s">
        <v>79</v>
      </c>
      <c r="I18" s="309" t="s">
        <v>80</v>
      </c>
      <c r="J18" s="309" t="s">
        <v>81</v>
      </c>
      <c r="K18" s="309" t="s">
        <v>82</v>
      </c>
      <c r="L18" s="309" t="s">
        <v>83</v>
      </c>
      <c r="M18" s="309" t="s">
        <v>84</v>
      </c>
      <c r="N18" s="309" t="s">
        <v>85</v>
      </c>
      <c r="O18" s="309" t="s">
        <v>86</v>
      </c>
      <c r="P18" s="309" t="s">
        <v>87</v>
      </c>
      <c r="Q18" s="310" t="s">
        <v>88</v>
      </c>
    </row>
    <row r="19" spans="2:17" x14ac:dyDescent="0.2">
      <c r="B19" s="571" t="s">
        <v>26</v>
      </c>
      <c r="C19" s="572" t="s">
        <v>539</v>
      </c>
      <c r="D19" s="604" t="s">
        <v>223</v>
      </c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311"/>
    </row>
    <row r="20" spans="2:17" x14ac:dyDescent="0.2">
      <c r="B20" s="263" t="s">
        <v>540</v>
      </c>
      <c r="C20" s="264" t="s">
        <v>541</v>
      </c>
      <c r="D20" s="606" t="s">
        <v>223</v>
      </c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265">
        <f t="shared" ref="Q20:Q27" si="0">SUM(E20:P20)</f>
        <v>0</v>
      </c>
    </row>
    <row r="21" spans="2:17" x14ac:dyDescent="0.2">
      <c r="B21" s="263" t="s">
        <v>542</v>
      </c>
      <c r="C21" s="264" t="s">
        <v>543</v>
      </c>
      <c r="D21" s="606" t="s">
        <v>223</v>
      </c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265">
        <f t="shared" si="0"/>
        <v>0</v>
      </c>
    </row>
    <row r="22" spans="2:17" x14ac:dyDescent="0.2">
      <c r="B22" s="263" t="s">
        <v>27</v>
      </c>
      <c r="C22" s="264" t="s">
        <v>224</v>
      </c>
      <c r="D22" s="606" t="s">
        <v>225</v>
      </c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265">
        <f t="shared" si="0"/>
        <v>0</v>
      </c>
    </row>
    <row r="23" spans="2:17" x14ac:dyDescent="0.2">
      <c r="B23" s="263" t="s">
        <v>226</v>
      </c>
      <c r="C23" s="266" t="s">
        <v>544</v>
      </c>
      <c r="D23" s="606" t="s">
        <v>225</v>
      </c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265">
        <f t="shared" si="0"/>
        <v>0</v>
      </c>
    </row>
    <row r="24" spans="2:17" x14ac:dyDescent="0.2">
      <c r="B24" s="263" t="s">
        <v>227</v>
      </c>
      <c r="C24" s="266" t="s">
        <v>545</v>
      </c>
      <c r="D24" s="606" t="s">
        <v>225</v>
      </c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265">
        <f t="shared" si="0"/>
        <v>0</v>
      </c>
    </row>
    <row r="25" spans="2:17" x14ac:dyDescent="0.2">
      <c r="B25" s="259" t="s">
        <v>28</v>
      </c>
      <c r="C25" s="267" t="s">
        <v>228</v>
      </c>
      <c r="D25" s="606" t="s">
        <v>229</v>
      </c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268">
        <f t="shared" si="0"/>
        <v>0</v>
      </c>
    </row>
    <row r="26" spans="2:17" x14ac:dyDescent="0.2">
      <c r="B26" s="263" t="s">
        <v>89</v>
      </c>
      <c r="C26" s="269" t="s">
        <v>308</v>
      </c>
      <c r="D26" s="606" t="s">
        <v>229</v>
      </c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265">
        <f t="shared" si="0"/>
        <v>0</v>
      </c>
    </row>
    <row r="27" spans="2:17" ht="13.5" thickBot="1" x14ac:dyDescent="0.25">
      <c r="B27" s="574" t="s">
        <v>91</v>
      </c>
      <c r="C27" s="575" t="s">
        <v>309</v>
      </c>
      <c r="D27" s="607" t="s">
        <v>229</v>
      </c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76">
        <f t="shared" si="0"/>
        <v>0</v>
      </c>
    </row>
    <row r="28" spans="2:17" ht="13.5" thickTop="1" x14ac:dyDescent="0.2">
      <c r="B28" s="469"/>
      <c r="C28" s="100"/>
      <c r="D28" s="100"/>
      <c r="E28" s="100"/>
      <c r="F28" s="100"/>
      <c r="G28" s="577"/>
      <c r="H28" s="577"/>
      <c r="I28" s="577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666" t="s">
        <v>547</v>
      </c>
      <c r="C29" s="666"/>
      <c r="D29" s="666"/>
      <c r="E29" s="666"/>
      <c r="F29" s="666"/>
      <c r="G29" s="666"/>
      <c r="H29" s="666"/>
      <c r="I29" s="666"/>
      <c r="J29" s="666"/>
      <c r="K29" s="666"/>
      <c r="L29" s="666"/>
      <c r="M29" s="666"/>
      <c r="N29" s="666"/>
      <c r="O29" s="666"/>
      <c r="P29" s="666"/>
      <c r="Q29" s="666"/>
    </row>
    <row r="30" spans="2:17" ht="13.5" thickBot="1" x14ac:dyDescent="0.25">
      <c r="B30" s="469"/>
      <c r="C30" s="100"/>
      <c r="D30" s="100"/>
      <c r="E30" s="100"/>
      <c r="F30" s="100"/>
      <c r="G30" s="577"/>
      <c r="H30" s="577"/>
      <c r="I30" s="577"/>
      <c r="J30" s="100"/>
      <c r="K30" s="100"/>
      <c r="L30" s="100"/>
      <c r="M30" s="100"/>
      <c r="N30" s="100"/>
      <c r="O30" s="100"/>
      <c r="P30" s="100"/>
      <c r="Q30"/>
    </row>
    <row r="31" spans="2:17" ht="13.5" thickTop="1" x14ac:dyDescent="0.2">
      <c r="B31" s="578"/>
      <c r="C31" s="579"/>
      <c r="D31" s="605" t="s">
        <v>222</v>
      </c>
      <c r="E31" s="580" t="s">
        <v>6</v>
      </c>
      <c r="F31" s="580" t="s">
        <v>7</v>
      </c>
      <c r="G31" s="580" t="s">
        <v>7</v>
      </c>
      <c r="H31" s="580" t="s">
        <v>79</v>
      </c>
      <c r="I31" s="580" t="s">
        <v>80</v>
      </c>
      <c r="J31" s="580" t="s">
        <v>81</v>
      </c>
      <c r="K31" s="580" t="s">
        <v>82</v>
      </c>
      <c r="L31" s="580" t="s">
        <v>83</v>
      </c>
      <c r="M31" s="580" t="s">
        <v>84</v>
      </c>
      <c r="N31" s="580" t="s">
        <v>85</v>
      </c>
      <c r="O31" s="580" t="s">
        <v>86</v>
      </c>
      <c r="P31" s="581" t="s">
        <v>87</v>
      </c>
      <c r="Q31"/>
    </row>
    <row r="32" spans="2:17" x14ac:dyDescent="0.2">
      <c r="B32" s="582" t="s">
        <v>0</v>
      </c>
      <c r="C32" s="583" t="s">
        <v>596</v>
      </c>
      <c r="D32" s="584"/>
      <c r="E32" s="662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5"/>
      <c r="Q32"/>
    </row>
    <row r="33" spans="2:17" x14ac:dyDescent="0.2">
      <c r="B33" s="571" t="s">
        <v>26</v>
      </c>
      <c r="C33" s="572" t="s">
        <v>539</v>
      </c>
      <c r="D33" s="606" t="s">
        <v>597</v>
      </c>
      <c r="E33" s="573">
        <f>SUM(E34:E35)</f>
        <v>0</v>
      </c>
      <c r="F33" s="573">
        <f>SUM(F34:F35)</f>
        <v>0</v>
      </c>
      <c r="G33" s="573">
        <f t="shared" ref="G33:P33" si="1">SUM(G34:G35)</f>
        <v>0</v>
      </c>
      <c r="H33" s="573">
        <f t="shared" si="1"/>
        <v>0</v>
      </c>
      <c r="I33" s="573">
        <f t="shared" si="1"/>
        <v>0</v>
      </c>
      <c r="J33" s="573">
        <f t="shared" si="1"/>
        <v>0</v>
      </c>
      <c r="K33" s="573">
        <f t="shared" si="1"/>
        <v>0</v>
      </c>
      <c r="L33" s="573">
        <f t="shared" si="1"/>
        <v>0</v>
      </c>
      <c r="M33" s="573">
        <f t="shared" si="1"/>
        <v>0</v>
      </c>
      <c r="N33" s="573">
        <f t="shared" si="1"/>
        <v>0</v>
      </c>
      <c r="O33" s="573">
        <f t="shared" si="1"/>
        <v>0</v>
      </c>
      <c r="P33" s="608">
        <f t="shared" si="1"/>
        <v>0</v>
      </c>
      <c r="Q33"/>
    </row>
    <row r="34" spans="2:17" x14ac:dyDescent="0.2">
      <c r="B34" s="263" t="s">
        <v>540</v>
      </c>
      <c r="C34" s="264" t="s">
        <v>541</v>
      </c>
      <c r="D34" s="606" t="s">
        <v>597</v>
      </c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609"/>
      <c r="Q34"/>
    </row>
    <row r="35" spans="2:17" x14ac:dyDescent="0.2">
      <c r="B35" s="263" t="s">
        <v>542</v>
      </c>
      <c r="C35" s="264" t="s">
        <v>543</v>
      </c>
      <c r="D35" s="606" t="s">
        <v>597</v>
      </c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609"/>
      <c r="Q35"/>
    </row>
    <row r="36" spans="2:17" x14ac:dyDescent="0.2">
      <c r="B36" s="263" t="s">
        <v>27</v>
      </c>
      <c r="C36" s="264" t="s">
        <v>224</v>
      </c>
      <c r="D36" s="606" t="s">
        <v>219</v>
      </c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610"/>
      <c r="Q36"/>
    </row>
    <row r="37" spans="2:17" x14ac:dyDescent="0.2">
      <c r="B37" s="263" t="s">
        <v>226</v>
      </c>
      <c r="C37" s="266" t="s">
        <v>544</v>
      </c>
      <c r="D37" s="606" t="s">
        <v>219</v>
      </c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609"/>
      <c r="Q37"/>
    </row>
    <row r="38" spans="2:17" x14ac:dyDescent="0.2">
      <c r="B38" s="263" t="s">
        <v>227</v>
      </c>
      <c r="C38" s="266" t="s">
        <v>545</v>
      </c>
      <c r="D38" s="606" t="s">
        <v>219</v>
      </c>
      <c r="E38" s="585"/>
      <c r="F38" s="585"/>
      <c r="G38" s="585"/>
      <c r="H38" s="585"/>
      <c r="I38" s="585"/>
      <c r="J38" s="585"/>
      <c r="K38" s="585"/>
      <c r="L38" s="585"/>
      <c r="M38" s="585"/>
      <c r="N38" s="585"/>
      <c r="O38" s="585"/>
      <c r="P38" s="609"/>
      <c r="Q38"/>
    </row>
    <row r="39" spans="2:17" x14ac:dyDescent="0.2">
      <c r="B39" s="259" t="s">
        <v>28</v>
      </c>
      <c r="C39" s="267" t="s">
        <v>228</v>
      </c>
      <c r="D39" s="606" t="s">
        <v>598</v>
      </c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611"/>
      <c r="Q39"/>
    </row>
    <row r="40" spans="2:17" x14ac:dyDescent="0.2">
      <c r="B40" s="263" t="s">
        <v>89</v>
      </c>
      <c r="C40" s="269" t="s">
        <v>308</v>
      </c>
      <c r="D40" s="606" t="s">
        <v>598</v>
      </c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612"/>
      <c r="Q40"/>
    </row>
    <row r="41" spans="2:17" ht="13.5" thickBot="1" x14ac:dyDescent="0.25">
      <c r="B41" s="574" t="s">
        <v>91</v>
      </c>
      <c r="C41" s="575" t="s">
        <v>309</v>
      </c>
      <c r="D41" s="620" t="s">
        <v>598</v>
      </c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613"/>
      <c r="Q41"/>
    </row>
    <row r="42" spans="2:17" ht="13.5" thickTop="1" x14ac:dyDescent="0.2">
      <c r="B42" s="469"/>
      <c r="C42" s="100"/>
      <c r="D42" s="100"/>
      <c r="E42" s="100"/>
      <c r="F42" s="100"/>
      <c r="G42" s="577"/>
      <c r="H42" s="577"/>
      <c r="I42" s="577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666" t="str">
        <f>+"ТРОШКОВИ КОРИШЋЕЊА СИСТЕМА ЗА ПРЕНОС У "&amp;$D$11&amp;". ГОДИНИ"</f>
        <v>ТРОШКОВИ КОРИШЋЕЊА СИСТЕМА ЗА ПРЕНОС У 0. ГОДИНИ</v>
      </c>
      <c r="C43" s="666"/>
      <c r="D43" s="666"/>
      <c r="E43" s="666"/>
      <c r="F43" s="666"/>
      <c r="G43" s="666"/>
      <c r="H43" s="666"/>
      <c r="I43" s="666"/>
      <c r="J43" s="666"/>
      <c r="K43" s="666"/>
      <c r="L43" s="666"/>
      <c r="M43" s="666"/>
      <c r="N43" s="666"/>
      <c r="O43" s="666"/>
      <c r="P43" s="666"/>
      <c r="Q43" s="666"/>
    </row>
    <row r="44" spans="2:17" ht="13.5" thickBot="1" x14ac:dyDescent="0.25">
      <c r="B44" s="469"/>
      <c r="C44" s="100"/>
      <c r="D44" s="100"/>
      <c r="E44" s="100"/>
      <c r="F44" s="100"/>
      <c r="G44" s="577"/>
      <c r="H44" s="577"/>
      <c r="I44" s="577"/>
      <c r="J44" s="100"/>
      <c r="K44" s="100"/>
      <c r="L44" s="100"/>
      <c r="M44" s="100"/>
      <c r="N44" s="100"/>
      <c r="O44" s="100"/>
      <c r="P44" s="100"/>
    </row>
    <row r="45" spans="2:17" ht="13.5" thickTop="1" x14ac:dyDescent="0.2">
      <c r="B45" s="578"/>
      <c r="C45" s="579"/>
      <c r="D45" s="603"/>
      <c r="E45" s="580" t="s">
        <v>6</v>
      </c>
      <c r="F45" s="580" t="s">
        <v>7</v>
      </c>
      <c r="G45" s="580" t="s">
        <v>7</v>
      </c>
      <c r="H45" s="580" t="s">
        <v>79</v>
      </c>
      <c r="I45" s="580" t="s">
        <v>80</v>
      </c>
      <c r="J45" s="580" t="s">
        <v>81</v>
      </c>
      <c r="K45" s="580" t="s">
        <v>82</v>
      </c>
      <c r="L45" s="580" t="s">
        <v>83</v>
      </c>
      <c r="M45" s="580" t="s">
        <v>84</v>
      </c>
      <c r="N45" s="580" t="s">
        <v>85</v>
      </c>
      <c r="O45" s="580" t="s">
        <v>86</v>
      </c>
      <c r="P45" s="580" t="s">
        <v>87</v>
      </c>
      <c r="Q45" s="581" t="s">
        <v>88</v>
      </c>
    </row>
    <row r="46" spans="2:17" x14ac:dyDescent="0.2">
      <c r="B46" s="582" t="s">
        <v>0</v>
      </c>
      <c r="C46" s="583" t="s">
        <v>548</v>
      </c>
      <c r="D46" s="616" t="s">
        <v>546</v>
      </c>
      <c r="E46" s="133">
        <f>+E47+E50+E53</f>
        <v>0</v>
      </c>
      <c r="F46" s="133">
        <f t="shared" ref="F46:O46" si="2">+F47+F50+F53</f>
        <v>0</v>
      </c>
      <c r="G46" s="133">
        <f t="shared" si="2"/>
        <v>0</v>
      </c>
      <c r="H46" s="133">
        <f t="shared" si="2"/>
        <v>0</v>
      </c>
      <c r="I46" s="133">
        <f t="shared" si="2"/>
        <v>0</v>
      </c>
      <c r="J46" s="133">
        <f t="shared" si="2"/>
        <v>0</v>
      </c>
      <c r="K46" s="133">
        <f t="shared" si="2"/>
        <v>0</v>
      </c>
      <c r="L46" s="133">
        <f t="shared" si="2"/>
        <v>0</v>
      </c>
      <c r="M46" s="133">
        <f t="shared" si="2"/>
        <v>0</v>
      </c>
      <c r="N46" s="133">
        <f t="shared" si="2"/>
        <v>0</v>
      </c>
      <c r="O46" s="133">
        <f t="shared" si="2"/>
        <v>0</v>
      </c>
      <c r="P46" s="133">
        <f>+P47+P50+P53</f>
        <v>0</v>
      </c>
      <c r="Q46" s="206">
        <f>SUM(E46:P46)</f>
        <v>0</v>
      </c>
    </row>
    <row r="47" spans="2:17" x14ac:dyDescent="0.2">
      <c r="B47" s="571" t="s">
        <v>26</v>
      </c>
      <c r="C47" s="572" t="s">
        <v>539</v>
      </c>
      <c r="D47" s="617" t="s">
        <v>546</v>
      </c>
      <c r="E47" s="573">
        <f>SUM(E48:E49)</f>
        <v>0</v>
      </c>
      <c r="F47" s="573">
        <f>SUM(F48:F49)</f>
        <v>0</v>
      </c>
      <c r="G47" s="573">
        <f t="shared" ref="G47:O47" si="3">SUM(G48:G49)</f>
        <v>0</v>
      </c>
      <c r="H47" s="573">
        <f t="shared" si="3"/>
        <v>0</v>
      </c>
      <c r="I47" s="573">
        <f t="shared" si="3"/>
        <v>0</v>
      </c>
      <c r="J47" s="573">
        <f t="shared" si="3"/>
        <v>0</v>
      </c>
      <c r="K47" s="573">
        <f t="shared" si="3"/>
        <v>0</v>
      </c>
      <c r="L47" s="573">
        <f t="shared" si="3"/>
        <v>0</v>
      </c>
      <c r="M47" s="573">
        <f t="shared" si="3"/>
        <v>0</v>
      </c>
      <c r="N47" s="573">
        <f t="shared" si="3"/>
        <v>0</v>
      </c>
      <c r="O47" s="573">
        <f t="shared" si="3"/>
        <v>0</v>
      </c>
      <c r="P47" s="573">
        <f>SUM(P48:P49)</f>
        <v>0</v>
      </c>
      <c r="Q47" s="311">
        <f t="shared" ref="Q47:Q55" si="4">SUM(E47:P47)</f>
        <v>0</v>
      </c>
    </row>
    <row r="48" spans="2:17" x14ac:dyDescent="0.2">
      <c r="B48" s="263" t="s">
        <v>540</v>
      </c>
      <c r="C48" s="264" t="s">
        <v>541</v>
      </c>
      <c r="D48" s="618" t="s">
        <v>546</v>
      </c>
      <c r="E48" s="128">
        <f>E20*E34</f>
        <v>0</v>
      </c>
      <c r="F48" s="128">
        <f>F20*F34</f>
        <v>0</v>
      </c>
      <c r="G48" s="128">
        <f>G20*G34</f>
        <v>0</v>
      </c>
      <c r="H48" s="128">
        <f t="shared" ref="H48:P48" si="5">H20*H34</f>
        <v>0</v>
      </c>
      <c r="I48" s="128">
        <f t="shared" si="5"/>
        <v>0</v>
      </c>
      <c r="J48" s="128">
        <f t="shared" si="5"/>
        <v>0</v>
      </c>
      <c r="K48" s="128">
        <f t="shared" si="5"/>
        <v>0</v>
      </c>
      <c r="L48" s="128">
        <f t="shared" si="5"/>
        <v>0</v>
      </c>
      <c r="M48" s="128">
        <f t="shared" si="5"/>
        <v>0</v>
      </c>
      <c r="N48" s="128">
        <f t="shared" si="5"/>
        <v>0</v>
      </c>
      <c r="O48" s="128">
        <f t="shared" si="5"/>
        <v>0</v>
      </c>
      <c r="P48" s="128">
        <f t="shared" si="5"/>
        <v>0</v>
      </c>
      <c r="Q48" s="265">
        <f t="shared" si="4"/>
        <v>0</v>
      </c>
    </row>
    <row r="49" spans="2:17" x14ac:dyDescent="0.2">
      <c r="B49" s="263" t="s">
        <v>542</v>
      </c>
      <c r="C49" s="264" t="s">
        <v>543</v>
      </c>
      <c r="D49" s="618" t="s">
        <v>546</v>
      </c>
      <c r="E49" s="128">
        <f>E21*E35</f>
        <v>0</v>
      </c>
      <c r="F49" s="128">
        <f t="shared" ref="F49:P49" si="6">F21*F35</f>
        <v>0</v>
      </c>
      <c r="G49" s="128">
        <f t="shared" si="6"/>
        <v>0</v>
      </c>
      <c r="H49" s="128">
        <f t="shared" si="6"/>
        <v>0</v>
      </c>
      <c r="I49" s="128">
        <f t="shared" si="6"/>
        <v>0</v>
      </c>
      <c r="J49" s="128">
        <f t="shared" si="6"/>
        <v>0</v>
      </c>
      <c r="K49" s="128">
        <f t="shared" si="6"/>
        <v>0</v>
      </c>
      <c r="L49" s="128">
        <f t="shared" si="6"/>
        <v>0</v>
      </c>
      <c r="M49" s="128">
        <f t="shared" si="6"/>
        <v>0</v>
      </c>
      <c r="N49" s="128">
        <f t="shared" si="6"/>
        <v>0</v>
      </c>
      <c r="O49" s="128">
        <f>O21*O35</f>
        <v>0</v>
      </c>
      <c r="P49" s="128">
        <f t="shared" si="6"/>
        <v>0</v>
      </c>
      <c r="Q49" s="265">
        <f t="shared" si="4"/>
        <v>0</v>
      </c>
    </row>
    <row r="50" spans="2:17" x14ac:dyDescent="0.2">
      <c r="B50" s="263" t="s">
        <v>27</v>
      </c>
      <c r="C50" s="264" t="s">
        <v>224</v>
      </c>
      <c r="D50" s="618" t="s">
        <v>546</v>
      </c>
      <c r="E50" s="128">
        <f t="shared" ref="E50:O50" si="7">+E51+E52</f>
        <v>0</v>
      </c>
      <c r="F50" s="128">
        <f>+F51+F52</f>
        <v>0</v>
      </c>
      <c r="G50" s="128">
        <f t="shared" si="7"/>
        <v>0</v>
      </c>
      <c r="H50" s="128">
        <f t="shared" si="7"/>
        <v>0</v>
      </c>
      <c r="I50" s="128">
        <f t="shared" si="7"/>
        <v>0</v>
      </c>
      <c r="J50" s="128">
        <f t="shared" si="7"/>
        <v>0</v>
      </c>
      <c r="K50" s="128">
        <f t="shared" si="7"/>
        <v>0</v>
      </c>
      <c r="L50" s="128">
        <f t="shared" si="7"/>
        <v>0</v>
      </c>
      <c r="M50" s="128">
        <f t="shared" si="7"/>
        <v>0</v>
      </c>
      <c r="N50" s="128">
        <f t="shared" si="7"/>
        <v>0</v>
      </c>
      <c r="O50" s="128">
        <f t="shared" si="7"/>
        <v>0</v>
      </c>
      <c r="P50" s="128">
        <f>+P51+P52</f>
        <v>0</v>
      </c>
      <c r="Q50" s="265">
        <f t="shared" si="4"/>
        <v>0</v>
      </c>
    </row>
    <row r="51" spans="2:17" x14ac:dyDescent="0.2">
      <c r="B51" s="263" t="s">
        <v>226</v>
      </c>
      <c r="C51" s="266" t="s">
        <v>544</v>
      </c>
      <c r="D51" s="618" t="s">
        <v>546</v>
      </c>
      <c r="E51" s="128">
        <f>E23*E37</f>
        <v>0</v>
      </c>
      <c r="F51" s="128">
        <f t="shared" ref="F51:P51" si="8">F23*F37</f>
        <v>0</v>
      </c>
      <c r="G51" s="128">
        <f t="shared" si="8"/>
        <v>0</v>
      </c>
      <c r="H51" s="128">
        <f t="shared" si="8"/>
        <v>0</v>
      </c>
      <c r="I51" s="128">
        <f t="shared" si="8"/>
        <v>0</v>
      </c>
      <c r="J51" s="128">
        <f t="shared" si="8"/>
        <v>0</v>
      </c>
      <c r="K51" s="128">
        <f t="shared" si="8"/>
        <v>0</v>
      </c>
      <c r="L51" s="128">
        <f t="shared" si="8"/>
        <v>0</v>
      </c>
      <c r="M51" s="128">
        <f t="shared" si="8"/>
        <v>0</v>
      </c>
      <c r="N51" s="128">
        <f t="shared" si="8"/>
        <v>0</v>
      </c>
      <c r="O51" s="128">
        <f t="shared" si="8"/>
        <v>0</v>
      </c>
      <c r="P51" s="128">
        <f t="shared" si="8"/>
        <v>0</v>
      </c>
      <c r="Q51" s="265">
        <f t="shared" si="4"/>
        <v>0</v>
      </c>
    </row>
    <row r="52" spans="2:17" x14ac:dyDescent="0.2">
      <c r="B52" s="263" t="s">
        <v>227</v>
      </c>
      <c r="C52" s="266" t="s">
        <v>545</v>
      </c>
      <c r="D52" s="618" t="s">
        <v>546</v>
      </c>
      <c r="E52" s="128">
        <f>E24*E38</f>
        <v>0</v>
      </c>
      <c r="F52" s="128">
        <f t="shared" ref="F52:P52" si="9">F24*F38</f>
        <v>0</v>
      </c>
      <c r="G52" s="128">
        <f t="shared" si="9"/>
        <v>0</v>
      </c>
      <c r="H52" s="128">
        <f t="shared" si="9"/>
        <v>0</v>
      </c>
      <c r="I52" s="128">
        <f t="shared" si="9"/>
        <v>0</v>
      </c>
      <c r="J52" s="128">
        <f t="shared" si="9"/>
        <v>0</v>
      </c>
      <c r="K52" s="128">
        <f t="shared" si="9"/>
        <v>0</v>
      </c>
      <c r="L52" s="128">
        <f t="shared" si="9"/>
        <v>0</v>
      </c>
      <c r="M52" s="128">
        <f t="shared" si="9"/>
        <v>0</v>
      </c>
      <c r="N52" s="128">
        <f t="shared" si="9"/>
        <v>0</v>
      </c>
      <c r="O52" s="128">
        <f t="shared" si="9"/>
        <v>0</v>
      </c>
      <c r="P52" s="128">
        <f t="shared" si="9"/>
        <v>0</v>
      </c>
      <c r="Q52" s="265">
        <f t="shared" si="4"/>
        <v>0</v>
      </c>
    </row>
    <row r="53" spans="2:17" x14ac:dyDescent="0.2">
      <c r="B53" s="259" t="s">
        <v>28</v>
      </c>
      <c r="C53" s="267" t="s">
        <v>228</v>
      </c>
      <c r="D53" s="618" t="s">
        <v>546</v>
      </c>
      <c r="E53" s="128">
        <f t="shared" ref="E53:O53" si="10">+E54+E55</f>
        <v>0</v>
      </c>
      <c r="F53" s="128">
        <f t="shared" si="10"/>
        <v>0</v>
      </c>
      <c r="G53" s="128">
        <f t="shared" si="10"/>
        <v>0</v>
      </c>
      <c r="H53" s="128">
        <f t="shared" si="10"/>
        <v>0</v>
      </c>
      <c r="I53" s="128">
        <f t="shared" si="10"/>
        <v>0</v>
      </c>
      <c r="J53" s="128">
        <f t="shared" si="10"/>
        <v>0</v>
      </c>
      <c r="K53" s="128">
        <f t="shared" si="10"/>
        <v>0</v>
      </c>
      <c r="L53" s="128">
        <f t="shared" si="10"/>
        <v>0</v>
      </c>
      <c r="M53" s="128">
        <f t="shared" si="10"/>
        <v>0</v>
      </c>
      <c r="N53" s="128">
        <f t="shared" si="10"/>
        <v>0</v>
      </c>
      <c r="O53" s="128">
        <f t="shared" si="10"/>
        <v>0</v>
      </c>
      <c r="P53" s="128">
        <f>+P54+P55</f>
        <v>0</v>
      </c>
      <c r="Q53" s="268">
        <f t="shared" si="4"/>
        <v>0</v>
      </c>
    </row>
    <row r="54" spans="2:17" x14ac:dyDescent="0.2">
      <c r="B54" s="263" t="s">
        <v>89</v>
      </c>
      <c r="C54" s="269" t="s">
        <v>308</v>
      </c>
      <c r="D54" s="618" t="s">
        <v>546</v>
      </c>
      <c r="E54" s="128">
        <f>E26*E40</f>
        <v>0</v>
      </c>
      <c r="F54" s="128">
        <f t="shared" ref="F54:P54" si="11">F26*F40</f>
        <v>0</v>
      </c>
      <c r="G54" s="128">
        <f t="shared" si="11"/>
        <v>0</v>
      </c>
      <c r="H54" s="128">
        <f t="shared" si="11"/>
        <v>0</v>
      </c>
      <c r="I54" s="128">
        <f t="shared" si="11"/>
        <v>0</v>
      </c>
      <c r="J54" s="128">
        <f t="shared" si="11"/>
        <v>0</v>
      </c>
      <c r="K54" s="128">
        <f t="shared" si="11"/>
        <v>0</v>
      </c>
      <c r="L54" s="128">
        <f t="shared" si="11"/>
        <v>0</v>
      </c>
      <c r="M54" s="128">
        <f t="shared" si="11"/>
        <v>0</v>
      </c>
      <c r="N54" s="128">
        <f t="shared" si="11"/>
        <v>0</v>
      </c>
      <c r="O54" s="128">
        <f t="shared" si="11"/>
        <v>0</v>
      </c>
      <c r="P54" s="128">
        <f t="shared" si="11"/>
        <v>0</v>
      </c>
      <c r="Q54" s="265">
        <f t="shared" si="4"/>
        <v>0</v>
      </c>
    </row>
    <row r="55" spans="2:17" ht="13.5" thickBot="1" x14ac:dyDescent="0.25">
      <c r="B55" s="574" t="s">
        <v>91</v>
      </c>
      <c r="C55" s="575" t="s">
        <v>309</v>
      </c>
      <c r="D55" s="619" t="s">
        <v>546</v>
      </c>
      <c r="E55" s="588">
        <f>E27*E41</f>
        <v>0</v>
      </c>
      <c r="F55" s="588">
        <f t="shared" ref="F55:P55" si="12">F27*F41</f>
        <v>0</v>
      </c>
      <c r="G55" s="588">
        <f t="shared" si="12"/>
        <v>0</v>
      </c>
      <c r="H55" s="588">
        <f t="shared" si="12"/>
        <v>0</v>
      </c>
      <c r="I55" s="588">
        <f t="shared" si="12"/>
        <v>0</v>
      </c>
      <c r="J55" s="588">
        <f t="shared" si="12"/>
        <v>0</v>
      </c>
      <c r="K55" s="588">
        <f t="shared" si="12"/>
        <v>0</v>
      </c>
      <c r="L55" s="588">
        <f t="shared" si="12"/>
        <v>0</v>
      </c>
      <c r="M55" s="588">
        <f t="shared" si="12"/>
        <v>0</v>
      </c>
      <c r="N55" s="588">
        <f t="shared" si="12"/>
        <v>0</v>
      </c>
      <c r="O55" s="588">
        <f t="shared" si="12"/>
        <v>0</v>
      </c>
      <c r="P55" s="588">
        <f t="shared" si="12"/>
        <v>0</v>
      </c>
      <c r="Q55" s="576">
        <f t="shared" si="4"/>
        <v>0</v>
      </c>
    </row>
    <row r="56" spans="2:17" ht="13.5" thickTop="1" x14ac:dyDescent="0.2"/>
    <row r="57" spans="2:17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7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7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7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7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17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2:17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2:17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2:17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2:17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2:17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2:17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2:17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2:17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2:17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2:17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2:17" x14ac:dyDescent="0.2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2:17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 x14ac:dyDescent="0.2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</sheetData>
  <sheetProtection formatCells="0" formatColumns="0" selectLockedCells="1"/>
  <mergeCells count="6">
    <mergeCell ref="B7:D7"/>
    <mergeCell ref="C8:D8"/>
    <mergeCell ref="B10:C10"/>
    <mergeCell ref="B16:Q16"/>
    <mergeCell ref="B43:Q43"/>
    <mergeCell ref="B29:Q29"/>
  </mergeCells>
  <phoneticPr fontId="44" type="noConversion"/>
  <printOptions horizontalCentered="1"/>
  <pageMargins left="0.23622047244094491" right="0.23622047244094491" top="0.51181102362204722" bottom="0.51181102362204722" header="0.23622047244094491" footer="0.23622047244094491"/>
  <pageSetup paperSize="9" scale="65" orientation="landscape" r:id="rId1"/>
  <headerFooter alignWithMargins="0">
    <oddFooter>&amp;RСтрана &amp;P од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31F8-357E-469B-8D7E-D8EBD8DA82F2}">
  <dimension ref="A1:AS107"/>
  <sheetViews>
    <sheetView showGridLines="0" showZeros="0" topLeftCell="S13" zoomScaleNormal="100" zoomScaleSheetLayoutView="40" workbookViewId="0"/>
  </sheetViews>
  <sheetFormatPr defaultRowHeight="12.75" x14ac:dyDescent="0.2"/>
  <cols>
    <col min="1" max="1" width="3.28515625" style="306" customWidth="1"/>
    <col min="2" max="2" width="6.140625" style="308" customWidth="1"/>
    <col min="3" max="3" width="55.7109375" style="306" customWidth="1"/>
    <col min="4" max="4" width="18.7109375" style="306" customWidth="1"/>
    <col min="5" max="5" width="9.140625" style="306" customWidth="1"/>
    <col min="6" max="17" width="9.140625" style="306"/>
    <col min="18" max="18" width="3.42578125" style="306" customWidth="1"/>
    <col min="19" max="19" width="9.140625" style="306"/>
    <col min="20" max="20" width="40.7109375" style="306" customWidth="1"/>
    <col min="21" max="32" width="9.85546875" style="306" customWidth="1"/>
    <col min="33" max="47" width="9.140625" style="306"/>
    <col min="48" max="48" width="34.28515625" style="306" bestFit="1" customWidth="1"/>
    <col min="49" max="56" width="9.140625" style="306"/>
    <col min="57" max="57" width="34.28515625" style="306" bestFit="1" customWidth="1"/>
    <col min="58" max="65" width="9.140625" style="306"/>
    <col min="66" max="66" width="34.28515625" style="306" bestFit="1" customWidth="1"/>
    <col min="67" max="74" width="9.140625" style="306"/>
    <col min="75" max="75" width="34.28515625" style="306" bestFit="1" customWidth="1"/>
    <col min="76" max="83" width="9.140625" style="306"/>
    <col min="84" max="84" width="34.28515625" style="306" bestFit="1" customWidth="1"/>
    <col min="85" max="16384" width="9.140625" style="306"/>
  </cols>
  <sheetData>
    <row r="1" spans="1:20" x14ac:dyDescent="0.2">
      <c r="A1"/>
      <c r="B1"/>
      <c r="C1"/>
      <c r="D1" s="6"/>
      <c r="E1" s="305"/>
      <c r="F1" s="305"/>
      <c r="G1" s="305"/>
      <c r="H1" s="305"/>
      <c r="I1" s="305"/>
      <c r="R1" s="98"/>
      <c r="S1" s="98"/>
      <c r="T1" s="304"/>
    </row>
    <row r="2" spans="1:20" x14ac:dyDescent="0.2">
      <c r="A2"/>
      <c r="B2"/>
      <c r="C2"/>
      <c r="D2" s="6"/>
      <c r="E2" s="305"/>
      <c r="F2" s="305"/>
      <c r="G2" s="305"/>
      <c r="H2" s="305"/>
      <c r="I2" s="305"/>
      <c r="R2" s="98"/>
      <c r="S2" s="98"/>
      <c r="T2" s="304"/>
    </row>
    <row r="3" spans="1:20" x14ac:dyDescent="0.2">
      <c r="A3"/>
      <c r="B3"/>
      <c r="C3"/>
      <c r="D3" s="5"/>
      <c r="E3" s="302"/>
      <c r="F3" s="302"/>
      <c r="G3" s="302"/>
      <c r="H3" s="302"/>
      <c r="I3" s="302"/>
      <c r="R3" s="302"/>
      <c r="S3" s="462"/>
      <c r="T3" s="307"/>
    </row>
    <row r="4" spans="1:20" x14ac:dyDescent="0.2">
      <c r="A4"/>
      <c r="B4"/>
      <c r="C4"/>
      <c r="D4" s="5"/>
      <c r="E4" s="302"/>
      <c r="F4" s="302"/>
      <c r="G4" s="302"/>
      <c r="H4" s="302"/>
      <c r="I4" s="302"/>
      <c r="R4" s="463"/>
      <c r="S4" s="462"/>
      <c r="T4" s="307"/>
    </row>
    <row r="5" spans="1:20" x14ac:dyDescent="0.2">
      <c r="A5"/>
      <c r="B5"/>
      <c r="C5"/>
      <c r="D5" s="5"/>
      <c r="E5" s="302"/>
      <c r="F5" s="302"/>
      <c r="G5" s="302"/>
      <c r="H5" s="302"/>
      <c r="I5" s="302"/>
      <c r="R5" s="463"/>
      <c r="S5" s="462"/>
      <c r="T5" s="307"/>
    </row>
    <row r="6" spans="1:20" x14ac:dyDescent="0.2">
      <c r="A6" s="2"/>
      <c r="B6" s="7"/>
      <c r="C6" s="3"/>
      <c r="D6" s="3"/>
      <c r="E6" s="302"/>
      <c r="F6" s="302"/>
      <c r="G6" s="302"/>
      <c r="H6" s="302"/>
      <c r="I6" s="302"/>
    </row>
    <row r="7" spans="1:20" x14ac:dyDescent="0.2">
      <c r="A7" s="1"/>
      <c r="B7" s="682" t="s">
        <v>602</v>
      </c>
      <c r="C7" s="682"/>
      <c r="D7" s="682"/>
      <c r="E7" s="302"/>
      <c r="F7" s="302"/>
      <c r="G7" s="302"/>
      <c r="H7" s="302"/>
      <c r="I7" s="302"/>
    </row>
    <row r="8" spans="1:20" x14ac:dyDescent="0.2">
      <c r="A8" s="302"/>
      <c r="B8" s="664"/>
      <c r="C8" s="664"/>
      <c r="D8" s="664"/>
      <c r="E8" s="305"/>
      <c r="F8" s="302"/>
      <c r="G8" s="302"/>
      <c r="H8" s="302"/>
      <c r="I8" s="302"/>
    </row>
    <row r="10" spans="1:20" ht="13.5" thickBot="1" x14ac:dyDescent="0.25">
      <c r="B10" s="664"/>
      <c r="C10" s="665"/>
      <c r="D10" s="464" t="s">
        <v>78</v>
      </c>
    </row>
    <row r="11" spans="1:20" s="465" customFormat="1" ht="13.5" thickTop="1" x14ac:dyDescent="0.2">
      <c r="B11" s="100"/>
      <c r="C11" s="466" t="s">
        <v>106</v>
      </c>
      <c r="D11" s="119">
        <f>+'Poc. strana'!C19</f>
        <v>0</v>
      </c>
    </row>
    <row r="12" spans="1:20" ht="39" thickBot="1" x14ac:dyDescent="0.25">
      <c r="B12" s="100"/>
      <c r="C12" s="205" t="s">
        <v>461</v>
      </c>
      <c r="D12" s="467">
        <f>+$AS$106</f>
        <v>0</v>
      </c>
    </row>
    <row r="13" spans="1:20" ht="14.25" thickTop="1" thickBot="1" x14ac:dyDescent="0.25">
      <c r="B13" s="468"/>
      <c r="C13" s="214"/>
      <c r="D13" s="214"/>
      <c r="E13" s="100"/>
    </row>
    <row r="14" spans="1:20" ht="39.75" thickTop="1" thickBot="1" x14ac:dyDescent="0.25">
      <c r="B14" s="469"/>
      <c r="C14" s="129" t="s">
        <v>462</v>
      </c>
      <c r="D14" s="122"/>
      <c r="E14" s="100"/>
    </row>
    <row r="15" spans="1:20" ht="13.5" thickTop="1" x14ac:dyDescent="0.2">
      <c r="B15" s="469"/>
      <c r="C15" s="200"/>
      <c r="D15" s="100"/>
      <c r="E15" s="100"/>
    </row>
    <row r="16" spans="1:20" x14ac:dyDescent="0.2">
      <c r="C16" s="200"/>
      <c r="D16" s="100"/>
      <c r="E16" s="100"/>
    </row>
    <row r="17" spans="2:45" x14ac:dyDescent="0.2">
      <c r="B17" s="666" t="str">
        <f>+"ОСТВАРЕН БИЛАНС У "&amp;$D$11&amp;". ГОДИНИ ЗА ГАРАНТОВАНО СНАБДЕВАЊЕ"</f>
        <v>ОСТВАРЕН БИЛАНС У 0. ГОДИНИ ЗА ГАРАНТОВАНО СНАБДЕВАЊЕ</v>
      </c>
      <c r="C17" s="666"/>
      <c r="D17" s="666"/>
      <c r="E17" s="666"/>
      <c r="F17" s="666"/>
      <c r="G17" s="666"/>
      <c r="H17" s="666"/>
      <c r="I17" s="666"/>
      <c r="J17" s="666"/>
      <c r="K17" s="666"/>
      <c r="L17" s="666"/>
      <c r="M17" s="666"/>
      <c r="N17" s="666"/>
      <c r="O17" s="666"/>
      <c r="P17" s="666"/>
      <c r="Q17" s="666"/>
      <c r="R17" s="251"/>
      <c r="S17" s="666" t="str">
        <f>+"ТРОШКОВИ КОРИШЋЕЊА СИСТЕМА ЗА ДИСТРИБУЦИЈУ У "&amp;$D$11&amp;". ГОДИНИ"</f>
        <v>ТРОШКОВИ КОРИШЋЕЊА СИСТЕМА ЗА ДИСТРИБУЦИЈУ У 0. ГОДИНИ</v>
      </c>
      <c r="T17" s="666"/>
      <c r="U17" s="666"/>
      <c r="V17" s="666"/>
      <c r="W17" s="666"/>
      <c r="X17" s="666"/>
      <c r="Y17" s="666"/>
      <c r="Z17" s="666"/>
      <c r="AA17" s="666"/>
      <c r="AB17" s="666"/>
      <c r="AC17" s="666"/>
      <c r="AD17" s="666"/>
      <c r="AE17" s="666"/>
      <c r="AF17" s="666"/>
      <c r="AG17" s="666"/>
      <c r="AH17" s="666"/>
      <c r="AI17" s="666"/>
      <c r="AJ17" s="666"/>
      <c r="AK17" s="666"/>
      <c r="AL17" s="666"/>
      <c r="AM17" s="666"/>
      <c r="AN17" s="666"/>
      <c r="AO17" s="666"/>
      <c r="AP17" s="666"/>
      <c r="AQ17" s="666"/>
      <c r="AR17" s="666"/>
      <c r="AS17" s="666"/>
    </row>
    <row r="18" spans="2:45" ht="13.5" x14ac:dyDescent="0.25">
      <c r="B18" s="289"/>
      <c r="C18" s="470"/>
      <c r="D18" s="470"/>
      <c r="E18" s="471"/>
      <c r="F18" s="471"/>
      <c r="G18" s="471"/>
      <c r="H18" s="471"/>
      <c r="I18" s="253"/>
      <c r="J18" s="253"/>
      <c r="K18" s="253"/>
      <c r="L18" s="253"/>
      <c r="M18" s="253"/>
      <c r="N18" s="253"/>
      <c r="O18" s="253"/>
      <c r="P18" s="253"/>
      <c r="Q18" s="253"/>
      <c r="R18" s="296"/>
      <c r="S18" s="252"/>
      <c r="T18" s="255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6"/>
      <c r="AJ18" s="254"/>
      <c r="AK18" s="254"/>
      <c r="AL18" s="254"/>
      <c r="AM18" s="254"/>
      <c r="AN18" s="254"/>
      <c r="AO18" s="254"/>
      <c r="AP18" s="254"/>
      <c r="AQ18" s="254"/>
      <c r="AR18" s="253"/>
      <c r="AS18" s="253"/>
    </row>
    <row r="19" spans="2:45" ht="14.25" thickBot="1" x14ac:dyDescent="0.3">
      <c r="B19" s="257"/>
      <c r="C19" s="253"/>
      <c r="D19" s="253"/>
      <c r="E19" s="253"/>
      <c r="F19" s="253"/>
      <c r="G19" s="253"/>
      <c r="H19" s="253"/>
      <c r="I19" s="258"/>
      <c r="J19" s="253"/>
      <c r="K19" s="253"/>
      <c r="L19" s="253"/>
      <c r="M19" s="253"/>
      <c r="N19" s="258"/>
      <c r="O19" s="253"/>
      <c r="P19" s="253"/>
      <c r="Q19" s="253"/>
      <c r="R19" s="192"/>
      <c r="S19" s="252"/>
      <c r="T19" s="255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6"/>
      <c r="AJ19" s="254"/>
      <c r="AK19" s="254"/>
      <c r="AL19" s="254"/>
      <c r="AM19" s="254"/>
      <c r="AN19" s="254"/>
      <c r="AO19" s="254"/>
      <c r="AP19" s="254"/>
      <c r="AQ19" s="254"/>
      <c r="AR19" s="253"/>
      <c r="AS19" s="253"/>
    </row>
    <row r="20" spans="2:45" ht="13.5" thickTop="1" x14ac:dyDescent="0.2">
      <c r="B20" s="718" t="s">
        <v>5</v>
      </c>
      <c r="C20" s="720" t="s">
        <v>290</v>
      </c>
      <c r="D20" s="722" t="s">
        <v>291</v>
      </c>
      <c r="E20" s="724" t="s">
        <v>292</v>
      </c>
      <c r="F20" s="724"/>
      <c r="G20" s="724"/>
      <c r="H20" s="724"/>
      <c r="I20" s="724"/>
      <c r="J20" s="724"/>
      <c r="K20" s="724"/>
      <c r="L20" s="724"/>
      <c r="M20" s="724"/>
      <c r="N20" s="724"/>
      <c r="O20" s="724"/>
      <c r="P20" s="724"/>
      <c r="Q20" s="725"/>
      <c r="R20" s="232"/>
      <c r="S20" s="726" t="s">
        <v>5</v>
      </c>
      <c r="T20" s="714" t="s">
        <v>290</v>
      </c>
      <c r="U20" s="728" t="s">
        <v>419</v>
      </c>
      <c r="V20" s="729"/>
      <c r="W20" s="729"/>
      <c r="X20" s="729"/>
      <c r="Y20" s="729"/>
      <c r="Z20" s="729"/>
      <c r="AA20" s="729"/>
      <c r="AB20" s="729"/>
      <c r="AC20" s="729"/>
      <c r="AD20" s="729"/>
      <c r="AE20" s="729"/>
      <c r="AF20" s="730"/>
      <c r="AG20" s="716" t="s">
        <v>293</v>
      </c>
      <c r="AH20" s="716"/>
      <c r="AI20" s="716"/>
      <c r="AJ20" s="716"/>
      <c r="AK20" s="716"/>
      <c r="AL20" s="716"/>
      <c r="AM20" s="716"/>
      <c r="AN20" s="716"/>
      <c r="AO20" s="716"/>
      <c r="AP20" s="716"/>
      <c r="AQ20" s="716"/>
      <c r="AR20" s="716"/>
      <c r="AS20" s="717"/>
    </row>
    <row r="21" spans="2:45" x14ac:dyDescent="0.2">
      <c r="B21" s="719"/>
      <c r="C21" s="721"/>
      <c r="D21" s="723"/>
      <c r="E21" s="127" t="s">
        <v>6</v>
      </c>
      <c r="F21" s="127" t="s">
        <v>7</v>
      </c>
      <c r="G21" s="127" t="s">
        <v>8</v>
      </c>
      <c r="H21" s="127" t="s">
        <v>79</v>
      </c>
      <c r="I21" s="127" t="s">
        <v>80</v>
      </c>
      <c r="J21" s="127" t="s">
        <v>81</v>
      </c>
      <c r="K21" s="127" t="s">
        <v>82</v>
      </c>
      <c r="L21" s="127" t="s">
        <v>83</v>
      </c>
      <c r="M21" s="127" t="s">
        <v>84</v>
      </c>
      <c r="N21" s="127" t="s">
        <v>85</v>
      </c>
      <c r="O21" s="127" t="s">
        <v>86</v>
      </c>
      <c r="P21" s="127" t="s">
        <v>87</v>
      </c>
      <c r="Q21" s="201" t="s">
        <v>88</v>
      </c>
      <c r="R21" s="232"/>
      <c r="S21" s="727"/>
      <c r="T21" s="715"/>
      <c r="U21" s="132" t="s">
        <v>6</v>
      </c>
      <c r="V21" s="132" t="s">
        <v>7</v>
      </c>
      <c r="W21" s="132" t="s">
        <v>8</v>
      </c>
      <c r="X21" s="132" t="s">
        <v>79</v>
      </c>
      <c r="Y21" s="132" t="s">
        <v>80</v>
      </c>
      <c r="Z21" s="132" t="s">
        <v>81</v>
      </c>
      <c r="AA21" s="132" t="s">
        <v>82</v>
      </c>
      <c r="AB21" s="132" t="s">
        <v>83</v>
      </c>
      <c r="AC21" s="132" t="s">
        <v>84</v>
      </c>
      <c r="AD21" s="132" t="s">
        <v>85</v>
      </c>
      <c r="AE21" s="132" t="s">
        <v>86</v>
      </c>
      <c r="AF21" s="633" t="s">
        <v>87</v>
      </c>
      <c r="AG21" s="191" t="s">
        <v>6</v>
      </c>
      <c r="AH21" s="132" t="s">
        <v>7</v>
      </c>
      <c r="AI21" s="132" t="s">
        <v>8</v>
      </c>
      <c r="AJ21" s="132" t="s">
        <v>79</v>
      </c>
      <c r="AK21" s="132" t="s">
        <v>80</v>
      </c>
      <c r="AL21" s="132" t="s">
        <v>81</v>
      </c>
      <c r="AM21" s="132" t="s">
        <v>82</v>
      </c>
      <c r="AN21" s="132" t="s">
        <v>83</v>
      </c>
      <c r="AO21" s="132" t="s">
        <v>84</v>
      </c>
      <c r="AP21" s="132" t="s">
        <v>85</v>
      </c>
      <c r="AQ21" s="132" t="s">
        <v>86</v>
      </c>
      <c r="AR21" s="132" t="s">
        <v>87</v>
      </c>
      <c r="AS21" s="203" t="s">
        <v>88</v>
      </c>
    </row>
    <row r="22" spans="2:45" x14ac:dyDescent="0.2">
      <c r="B22" s="315"/>
      <c r="C22" s="131" t="s">
        <v>463</v>
      </c>
      <c r="D22" s="13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3"/>
      <c r="R22" s="135"/>
      <c r="S22" s="315"/>
      <c r="T22" s="131" t="s">
        <v>463</v>
      </c>
      <c r="U22" s="260" t="s">
        <v>659</v>
      </c>
      <c r="V22" s="260" t="s">
        <v>659</v>
      </c>
      <c r="W22" s="260" t="s">
        <v>659</v>
      </c>
      <c r="X22" s="260" t="s">
        <v>659</v>
      </c>
      <c r="Y22" s="260" t="s">
        <v>659</v>
      </c>
      <c r="Z22" s="260" t="s">
        <v>659</v>
      </c>
      <c r="AA22" s="260" t="s">
        <v>659</v>
      </c>
      <c r="AB22" s="260" t="s">
        <v>659</v>
      </c>
      <c r="AC22" s="260" t="s">
        <v>659</v>
      </c>
      <c r="AD22" s="260" t="s">
        <v>659</v>
      </c>
      <c r="AE22" s="260" t="s">
        <v>659</v>
      </c>
      <c r="AF22" s="663" t="s">
        <v>659</v>
      </c>
      <c r="AG22" s="623"/>
      <c r="AI22" s="472"/>
      <c r="AJ22" s="472"/>
      <c r="AK22" s="472"/>
      <c r="AL22" s="472"/>
      <c r="AM22" s="472"/>
      <c r="AN22" s="472"/>
      <c r="AO22" s="472"/>
      <c r="AP22" s="472"/>
      <c r="AQ22" s="472"/>
      <c r="AR22" s="472"/>
      <c r="AS22" s="473"/>
    </row>
    <row r="23" spans="2:45" x14ac:dyDescent="0.2">
      <c r="B23" s="591" t="s">
        <v>0</v>
      </c>
      <c r="C23" s="131" t="s">
        <v>230</v>
      </c>
      <c r="D23" s="132" t="s">
        <v>225</v>
      </c>
      <c r="E23" s="590">
        <f>E24+E35</f>
        <v>0</v>
      </c>
      <c r="F23" s="590">
        <f>F24+F35</f>
        <v>0</v>
      </c>
      <c r="G23" s="590">
        <f t="shared" ref="G23:P23" si="0">G24+G35</f>
        <v>0</v>
      </c>
      <c r="H23" s="590">
        <f t="shared" si="0"/>
        <v>0</v>
      </c>
      <c r="I23" s="590">
        <f t="shared" si="0"/>
        <v>0</v>
      </c>
      <c r="J23" s="590">
        <f t="shared" si="0"/>
        <v>0</v>
      </c>
      <c r="K23" s="590">
        <f t="shared" si="0"/>
        <v>0</v>
      </c>
      <c r="L23" s="590">
        <f t="shared" si="0"/>
        <v>0</v>
      </c>
      <c r="M23" s="590">
        <f t="shared" si="0"/>
        <v>0</v>
      </c>
      <c r="N23" s="590">
        <f t="shared" si="0"/>
        <v>0</v>
      </c>
      <c r="O23" s="590">
        <f t="shared" si="0"/>
        <v>0</v>
      </c>
      <c r="P23" s="590">
        <f t="shared" si="0"/>
        <v>0</v>
      </c>
      <c r="Q23" s="206">
        <f>Q24+Q35</f>
        <v>0</v>
      </c>
      <c r="R23" s="135"/>
      <c r="S23" s="591" t="s">
        <v>0</v>
      </c>
      <c r="T23" s="131" t="s">
        <v>230</v>
      </c>
      <c r="U23" s="133"/>
      <c r="V23" s="133"/>
      <c r="W23" s="599"/>
      <c r="X23" s="599"/>
      <c r="Y23" s="599"/>
      <c r="Z23" s="599"/>
      <c r="AA23" s="599"/>
      <c r="AB23" s="599"/>
      <c r="AC23" s="599"/>
      <c r="AD23" s="599"/>
      <c r="AE23" s="599"/>
      <c r="AF23" s="634"/>
      <c r="AG23" s="624">
        <f>AG24+AG35</f>
        <v>0</v>
      </c>
      <c r="AH23" s="590">
        <f>AH24+AH35</f>
        <v>0</v>
      </c>
      <c r="AI23" s="590">
        <f t="shared" ref="AI23:AR23" si="1">AI24+AI35</f>
        <v>0</v>
      </c>
      <c r="AJ23" s="590">
        <f t="shared" si="1"/>
        <v>0</v>
      </c>
      <c r="AK23" s="590">
        <f t="shared" si="1"/>
        <v>0</v>
      </c>
      <c r="AL23" s="590">
        <f t="shared" si="1"/>
        <v>0</v>
      </c>
      <c r="AM23" s="590">
        <f t="shared" si="1"/>
        <v>0</v>
      </c>
      <c r="AN23" s="590">
        <f t="shared" si="1"/>
        <v>0</v>
      </c>
      <c r="AO23" s="590">
        <f t="shared" si="1"/>
        <v>0</v>
      </c>
      <c r="AP23" s="590">
        <f t="shared" si="1"/>
        <v>0</v>
      </c>
      <c r="AQ23" s="590">
        <f t="shared" si="1"/>
        <v>0</v>
      </c>
      <c r="AR23" s="590">
        <f t="shared" si="1"/>
        <v>0</v>
      </c>
      <c r="AS23" s="206">
        <f>AS24+AS35</f>
        <v>0</v>
      </c>
    </row>
    <row r="24" spans="2:45" x14ac:dyDescent="0.2">
      <c r="B24" s="591" t="s">
        <v>26</v>
      </c>
      <c r="C24" s="131" t="s">
        <v>231</v>
      </c>
      <c r="D24" s="132" t="s">
        <v>225</v>
      </c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262"/>
      <c r="R24" s="135"/>
      <c r="S24" s="591" t="s">
        <v>26</v>
      </c>
      <c r="T24" s="131" t="s">
        <v>231</v>
      </c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635"/>
      <c r="AG24" s="625">
        <f>AG27+AG28+AG29+AG32</f>
        <v>0</v>
      </c>
      <c r="AH24" s="133">
        <f>AH27+AH28+AH29+AH32</f>
        <v>0</v>
      </c>
      <c r="AI24" s="133">
        <f t="shared" ref="AI24:AR24" si="2">AI27+AI28+AI29+AI32</f>
        <v>0</v>
      </c>
      <c r="AJ24" s="133">
        <f t="shared" si="2"/>
        <v>0</v>
      </c>
      <c r="AK24" s="133">
        <f t="shared" si="2"/>
        <v>0</v>
      </c>
      <c r="AL24" s="133">
        <f t="shared" si="2"/>
        <v>0</v>
      </c>
      <c r="AM24" s="133">
        <f t="shared" si="2"/>
        <v>0</v>
      </c>
      <c r="AN24" s="133">
        <f t="shared" si="2"/>
        <v>0</v>
      </c>
      <c r="AO24" s="133">
        <f t="shared" si="2"/>
        <v>0</v>
      </c>
      <c r="AP24" s="133">
        <f t="shared" si="2"/>
        <v>0</v>
      </c>
      <c r="AQ24" s="133">
        <f t="shared" si="2"/>
        <v>0</v>
      </c>
      <c r="AR24" s="133">
        <f t="shared" si="2"/>
        <v>0</v>
      </c>
      <c r="AS24" s="134">
        <f t="shared" ref="AS24:AS45" si="3">SUM(AG24:AR24)</f>
        <v>0</v>
      </c>
    </row>
    <row r="25" spans="2:45" x14ac:dyDescent="0.2">
      <c r="B25" s="29" t="s">
        <v>540</v>
      </c>
      <c r="C25" s="142" t="s">
        <v>232</v>
      </c>
      <c r="D25" s="184"/>
      <c r="E25" s="444"/>
      <c r="F25" s="444"/>
      <c r="G25" s="444"/>
      <c r="H25" s="444"/>
      <c r="I25" s="444"/>
      <c r="J25" s="444"/>
      <c r="K25" s="444"/>
      <c r="L25" s="444"/>
      <c r="M25" s="444"/>
      <c r="N25" s="444"/>
      <c r="O25" s="444"/>
      <c r="P25" s="444"/>
      <c r="Q25" s="172"/>
      <c r="R25" s="135"/>
      <c r="S25" s="29" t="s">
        <v>540</v>
      </c>
      <c r="T25" s="142" t="s">
        <v>232</v>
      </c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  <c r="AF25" s="636"/>
      <c r="AG25" s="626"/>
      <c r="AH25" s="444"/>
      <c r="AI25" s="444"/>
      <c r="AJ25" s="444"/>
      <c r="AK25" s="444"/>
      <c r="AL25" s="444"/>
      <c r="AM25" s="444"/>
      <c r="AN25" s="444"/>
      <c r="AO25" s="444"/>
      <c r="AP25" s="444"/>
      <c r="AQ25" s="444"/>
      <c r="AR25" s="444"/>
      <c r="AS25" s="172">
        <f t="shared" si="3"/>
        <v>0</v>
      </c>
    </row>
    <row r="26" spans="2:45" x14ac:dyDescent="0.2">
      <c r="B26" s="592" t="s">
        <v>542</v>
      </c>
      <c r="C26" s="474" t="s">
        <v>440</v>
      </c>
      <c r="D26" s="123" t="s">
        <v>223</v>
      </c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311"/>
      <c r="R26" s="135"/>
      <c r="S26" s="592" t="s">
        <v>542</v>
      </c>
      <c r="T26" s="474" t="s">
        <v>440</v>
      </c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637"/>
      <c r="AG26" s="627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311">
        <f t="shared" si="3"/>
        <v>0</v>
      </c>
    </row>
    <row r="27" spans="2:45" x14ac:dyDescent="0.2">
      <c r="B27" s="592" t="s">
        <v>551</v>
      </c>
      <c r="C27" s="264" t="s">
        <v>441</v>
      </c>
      <c r="D27" s="124" t="s">
        <v>223</v>
      </c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265">
        <f>SUM(E27:P27)</f>
        <v>0</v>
      </c>
      <c r="R27" s="135"/>
      <c r="S27" s="592" t="s">
        <v>551</v>
      </c>
      <c r="T27" s="264" t="s">
        <v>441</v>
      </c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638"/>
      <c r="AG27" s="628">
        <f t="shared" ref="AG27:AR28" si="4">+E27*U27</f>
        <v>0</v>
      </c>
      <c r="AH27" s="128">
        <f t="shared" si="4"/>
        <v>0</v>
      </c>
      <c r="AI27" s="128">
        <f t="shared" si="4"/>
        <v>0</v>
      </c>
      <c r="AJ27" s="128">
        <f t="shared" si="4"/>
        <v>0</v>
      </c>
      <c r="AK27" s="128">
        <f t="shared" si="4"/>
        <v>0</v>
      </c>
      <c r="AL27" s="128">
        <f t="shared" si="4"/>
        <v>0</v>
      </c>
      <c r="AM27" s="128">
        <f t="shared" si="4"/>
        <v>0</v>
      </c>
      <c r="AN27" s="128">
        <f t="shared" si="4"/>
        <v>0</v>
      </c>
      <c r="AO27" s="128">
        <f t="shared" si="4"/>
        <v>0</v>
      </c>
      <c r="AP27" s="128">
        <f t="shared" si="4"/>
        <v>0</v>
      </c>
      <c r="AQ27" s="128">
        <f t="shared" si="4"/>
        <v>0</v>
      </c>
      <c r="AR27" s="128">
        <f t="shared" si="4"/>
        <v>0</v>
      </c>
      <c r="AS27" s="265">
        <f t="shared" si="3"/>
        <v>0</v>
      </c>
    </row>
    <row r="28" spans="2:45" x14ac:dyDescent="0.2">
      <c r="B28" s="592" t="s">
        <v>552</v>
      </c>
      <c r="C28" s="264" t="s">
        <v>236</v>
      </c>
      <c r="D28" s="124" t="s">
        <v>223</v>
      </c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265">
        <f>SUM(E28:P28)</f>
        <v>0</v>
      </c>
      <c r="R28" s="135"/>
      <c r="S28" s="592" t="s">
        <v>552</v>
      </c>
      <c r="T28" s="264" t="s">
        <v>236</v>
      </c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638"/>
      <c r="AG28" s="628">
        <f t="shared" si="4"/>
        <v>0</v>
      </c>
      <c r="AH28" s="128">
        <f t="shared" si="4"/>
        <v>0</v>
      </c>
      <c r="AI28" s="128">
        <f t="shared" si="4"/>
        <v>0</v>
      </c>
      <c r="AJ28" s="128">
        <f t="shared" si="4"/>
        <v>0</v>
      </c>
      <c r="AK28" s="128">
        <f t="shared" si="4"/>
        <v>0</v>
      </c>
      <c r="AL28" s="128">
        <f t="shared" si="4"/>
        <v>0</v>
      </c>
      <c r="AM28" s="128">
        <f t="shared" si="4"/>
        <v>0</v>
      </c>
      <c r="AN28" s="128">
        <f t="shared" si="4"/>
        <v>0</v>
      </c>
      <c r="AO28" s="128">
        <f t="shared" si="4"/>
        <v>0</v>
      </c>
      <c r="AP28" s="128">
        <f t="shared" si="4"/>
        <v>0</v>
      </c>
      <c r="AQ28" s="128">
        <f t="shared" si="4"/>
        <v>0</v>
      </c>
      <c r="AR28" s="128">
        <f t="shared" si="4"/>
        <v>0</v>
      </c>
      <c r="AS28" s="265">
        <f t="shared" si="3"/>
        <v>0</v>
      </c>
    </row>
    <row r="29" spans="2:45" x14ac:dyDescent="0.2">
      <c r="B29" s="592" t="s">
        <v>553</v>
      </c>
      <c r="C29" s="149" t="s">
        <v>224</v>
      </c>
      <c r="D29" s="150" t="s">
        <v>225</v>
      </c>
      <c r="E29" s="128">
        <f>E30+E31</f>
        <v>0</v>
      </c>
      <c r="F29" s="128">
        <f>F30+F31</f>
        <v>0</v>
      </c>
      <c r="G29" s="128">
        <f t="shared" ref="G29:P29" si="5">G30+G31</f>
        <v>0</v>
      </c>
      <c r="H29" s="128">
        <f t="shared" si="5"/>
        <v>0</v>
      </c>
      <c r="I29" s="128">
        <f t="shared" si="5"/>
        <v>0</v>
      </c>
      <c r="J29" s="128">
        <f t="shared" si="5"/>
        <v>0</v>
      </c>
      <c r="K29" s="128">
        <f t="shared" si="5"/>
        <v>0</v>
      </c>
      <c r="L29" s="128">
        <f t="shared" si="5"/>
        <v>0</v>
      </c>
      <c r="M29" s="128">
        <f t="shared" si="5"/>
        <v>0</v>
      </c>
      <c r="N29" s="128">
        <f t="shared" si="5"/>
        <v>0</v>
      </c>
      <c r="O29" s="128">
        <f t="shared" si="5"/>
        <v>0</v>
      </c>
      <c r="P29" s="128">
        <f t="shared" si="5"/>
        <v>0</v>
      </c>
      <c r="Q29" s="153">
        <f t="shared" ref="Q29:Q34" si="6">SUM(E29:P29)</f>
        <v>0</v>
      </c>
      <c r="R29" s="135"/>
      <c r="S29" s="592" t="s">
        <v>553</v>
      </c>
      <c r="T29" s="149" t="s">
        <v>224</v>
      </c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639"/>
      <c r="AG29" s="628">
        <f>AG30+AG31</f>
        <v>0</v>
      </c>
      <c r="AH29" s="128">
        <f>AH30+AH31</f>
        <v>0</v>
      </c>
      <c r="AI29" s="128">
        <f t="shared" ref="AI29:AR29" si="7">AI30+AI31</f>
        <v>0</v>
      </c>
      <c r="AJ29" s="128">
        <f t="shared" si="7"/>
        <v>0</v>
      </c>
      <c r="AK29" s="128">
        <f t="shared" si="7"/>
        <v>0</v>
      </c>
      <c r="AL29" s="128">
        <f t="shared" si="7"/>
        <v>0</v>
      </c>
      <c r="AM29" s="128">
        <f t="shared" si="7"/>
        <v>0</v>
      </c>
      <c r="AN29" s="128">
        <f t="shared" si="7"/>
        <v>0</v>
      </c>
      <c r="AO29" s="128">
        <f t="shared" si="7"/>
        <v>0</v>
      </c>
      <c r="AP29" s="128">
        <f>AP30+AP31</f>
        <v>0</v>
      </c>
      <c r="AQ29" s="128">
        <f t="shared" si="7"/>
        <v>0</v>
      </c>
      <c r="AR29" s="128">
        <f t="shared" si="7"/>
        <v>0</v>
      </c>
      <c r="AS29" s="153">
        <f t="shared" si="3"/>
        <v>0</v>
      </c>
    </row>
    <row r="30" spans="2:45" x14ac:dyDescent="0.2">
      <c r="B30" s="592" t="s">
        <v>554</v>
      </c>
      <c r="C30" s="154" t="s">
        <v>238</v>
      </c>
      <c r="D30" s="150" t="s">
        <v>225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53">
        <f t="shared" si="6"/>
        <v>0</v>
      </c>
      <c r="R30" s="135"/>
      <c r="S30" s="592" t="s">
        <v>554</v>
      </c>
      <c r="T30" s="154" t="s">
        <v>238</v>
      </c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638"/>
      <c r="AG30" s="628">
        <f t="shared" ref="AG30:AR31" si="8">+E30*U30</f>
        <v>0</v>
      </c>
      <c r="AH30" s="128">
        <f t="shared" si="8"/>
        <v>0</v>
      </c>
      <c r="AI30" s="128">
        <f t="shared" si="8"/>
        <v>0</v>
      </c>
      <c r="AJ30" s="128">
        <f t="shared" si="8"/>
        <v>0</v>
      </c>
      <c r="AK30" s="128">
        <f t="shared" si="8"/>
        <v>0</v>
      </c>
      <c r="AL30" s="128">
        <f t="shared" si="8"/>
        <v>0</v>
      </c>
      <c r="AM30" s="128">
        <f t="shared" si="8"/>
        <v>0</v>
      </c>
      <c r="AN30" s="128">
        <f t="shared" si="8"/>
        <v>0</v>
      </c>
      <c r="AO30" s="128">
        <f t="shared" si="8"/>
        <v>0</v>
      </c>
      <c r="AP30" s="128">
        <f t="shared" si="8"/>
        <v>0</v>
      </c>
      <c r="AQ30" s="128">
        <f t="shared" si="8"/>
        <v>0</v>
      </c>
      <c r="AR30" s="128">
        <f t="shared" si="8"/>
        <v>0</v>
      </c>
      <c r="AS30" s="153">
        <f t="shared" si="3"/>
        <v>0</v>
      </c>
    </row>
    <row r="31" spans="2:45" x14ac:dyDescent="0.2">
      <c r="B31" s="592" t="s">
        <v>555</v>
      </c>
      <c r="C31" s="154" t="s">
        <v>240</v>
      </c>
      <c r="D31" s="150" t="s">
        <v>225</v>
      </c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53">
        <f t="shared" si="6"/>
        <v>0</v>
      </c>
      <c r="R31" s="135"/>
      <c r="S31" s="592" t="s">
        <v>555</v>
      </c>
      <c r="T31" s="154" t="s">
        <v>240</v>
      </c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638"/>
      <c r="AG31" s="628">
        <f t="shared" si="8"/>
        <v>0</v>
      </c>
      <c r="AH31" s="128">
        <f t="shared" si="8"/>
        <v>0</v>
      </c>
      <c r="AI31" s="128">
        <f t="shared" si="8"/>
        <v>0</v>
      </c>
      <c r="AJ31" s="128">
        <f t="shared" si="8"/>
        <v>0</v>
      </c>
      <c r="AK31" s="128">
        <f t="shared" si="8"/>
        <v>0</v>
      </c>
      <c r="AL31" s="128">
        <f t="shared" si="8"/>
        <v>0</v>
      </c>
      <c r="AM31" s="128">
        <f t="shared" si="8"/>
        <v>0</v>
      </c>
      <c r="AN31" s="128">
        <f t="shared" si="8"/>
        <v>0</v>
      </c>
      <c r="AO31" s="128">
        <f t="shared" si="8"/>
        <v>0</v>
      </c>
      <c r="AP31" s="128">
        <f t="shared" si="8"/>
        <v>0</v>
      </c>
      <c r="AQ31" s="128">
        <f t="shared" si="8"/>
        <v>0</v>
      </c>
      <c r="AR31" s="128">
        <f t="shared" si="8"/>
        <v>0</v>
      </c>
      <c r="AS31" s="153">
        <f t="shared" si="3"/>
        <v>0</v>
      </c>
    </row>
    <row r="32" spans="2:45" x14ac:dyDescent="0.2">
      <c r="B32" s="592" t="s">
        <v>556</v>
      </c>
      <c r="C32" s="155" t="s">
        <v>228</v>
      </c>
      <c r="D32" s="150" t="s">
        <v>229</v>
      </c>
      <c r="E32" s="128">
        <f>E33+E34</f>
        <v>0</v>
      </c>
      <c r="F32" s="128">
        <f>F33+F34</f>
        <v>0</v>
      </c>
      <c r="G32" s="128">
        <f t="shared" ref="G32:P32" si="9">G33+G34</f>
        <v>0</v>
      </c>
      <c r="H32" s="128">
        <f t="shared" si="9"/>
        <v>0</v>
      </c>
      <c r="I32" s="128">
        <f t="shared" si="9"/>
        <v>0</v>
      </c>
      <c r="J32" s="128">
        <f t="shared" si="9"/>
        <v>0</v>
      </c>
      <c r="K32" s="128">
        <f t="shared" si="9"/>
        <v>0</v>
      </c>
      <c r="L32" s="128">
        <f t="shared" si="9"/>
        <v>0</v>
      </c>
      <c r="M32" s="128">
        <f t="shared" si="9"/>
        <v>0</v>
      </c>
      <c r="N32" s="128">
        <f t="shared" si="9"/>
        <v>0</v>
      </c>
      <c r="O32" s="128">
        <f t="shared" si="9"/>
        <v>0</v>
      </c>
      <c r="P32" s="128">
        <f t="shared" si="9"/>
        <v>0</v>
      </c>
      <c r="Q32" s="153">
        <f t="shared" si="6"/>
        <v>0</v>
      </c>
      <c r="R32" s="135"/>
      <c r="S32" s="592" t="s">
        <v>556</v>
      </c>
      <c r="T32" s="155" t="s">
        <v>228</v>
      </c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639"/>
      <c r="AG32" s="628">
        <f>AG33+AG34</f>
        <v>0</v>
      </c>
      <c r="AH32" s="128">
        <f>AH33+AH34</f>
        <v>0</v>
      </c>
      <c r="AI32" s="128">
        <f t="shared" ref="AI32:AR32" si="10">AI33+AI34</f>
        <v>0</v>
      </c>
      <c r="AJ32" s="128">
        <f t="shared" si="10"/>
        <v>0</v>
      </c>
      <c r="AK32" s="128">
        <f t="shared" si="10"/>
        <v>0</v>
      </c>
      <c r="AL32" s="128">
        <f t="shared" si="10"/>
        <v>0</v>
      </c>
      <c r="AM32" s="128">
        <f t="shared" si="10"/>
        <v>0</v>
      </c>
      <c r="AN32" s="128">
        <f t="shared" si="10"/>
        <v>0</v>
      </c>
      <c r="AO32" s="128">
        <f t="shared" si="10"/>
        <v>0</v>
      </c>
      <c r="AP32" s="128">
        <f>AP33+AP34</f>
        <v>0</v>
      </c>
      <c r="AQ32" s="128">
        <f t="shared" si="10"/>
        <v>0</v>
      </c>
      <c r="AR32" s="128">
        <f t="shared" si="10"/>
        <v>0</v>
      </c>
      <c r="AS32" s="153">
        <f t="shared" si="3"/>
        <v>0</v>
      </c>
    </row>
    <row r="33" spans="2:45" x14ac:dyDescent="0.2">
      <c r="B33" s="592" t="s">
        <v>557</v>
      </c>
      <c r="C33" s="155" t="s">
        <v>242</v>
      </c>
      <c r="D33" s="150" t="s">
        <v>229</v>
      </c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3">
        <f t="shared" si="6"/>
        <v>0</v>
      </c>
      <c r="R33" s="135"/>
      <c r="S33" s="592" t="s">
        <v>557</v>
      </c>
      <c r="T33" s="155" t="s">
        <v>242</v>
      </c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640"/>
      <c r="AG33" s="629">
        <f t="shared" ref="AG33:AR34" si="11">+E33*U33</f>
        <v>0</v>
      </c>
      <c r="AH33" s="156">
        <f t="shared" si="11"/>
        <v>0</v>
      </c>
      <c r="AI33" s="156">
        <f t="shared" si="11"/>
        <v>0</v>
      </c>
      <c r="AJ33" s="156">
        <f t="shared" si="11"/>
        <v>0</v>
      </c>
      <c r="AK33" s="156">
        <f t="shared" si="11"/>
        <v>0</v>
      </c>
      <c r="AL33" s="156">
        <f t="shared" si="11"/>
        <v>0</v>
      </c>
      <c r="AM33" s="156">
        <f t="shared" si="11"/>
        <v>0</v>
      </c>
      <c r="AN33" s="156">
        <f t="shared" si="11"/>
        <v>0</v>
      </c>
      <c r="AO33" s="156">
        <f t="shared" si="11"/>
        <v>0</v>
      </c>
      <c r="AP33" s="156">
        <f t="shared" si="11"/>
        <v>0</v>
      </c>
      <c r="AQ33" s="156">
        <f t="shared" si="11"/>
        <v>0</v>
      </c>
      <c r="AR33" s="156">
        <f t="shared" si="11"/>
        <v>0</v>
      </c>
      <c r="AS33" s="153">
        <f t="shared" si="3"/>
        <v>0</v>
      </c>
    </row>
    <row r="34" spans="2:45" x14ac:dyDescent="0.2">
      <c r="B34" s="565" t="s">
        <v>558</v>
      </c>
      <c r="C34" s="282" t="s">
        <v>244</v>
      </c>
      <c r="D34" s="162" t="s">
        <v>229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63">
        <f t="shared" si="6"/>
        <v>0</v>
      </c>
      <c r="R34" s="135"/>
      <c r="S34" s="565" t="s">
        <v>558</v>
      </c>
      <c r="T34" s="282" t="s">
        <v>244</v>
      </c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641"/>
      <c r="AG34" s="630">
        <f t="shared" si="11"/>
        <v>0</v>
      </c>
      <c r="AH34" s="175">
        <f t="shared" si="11"/>
        <v>0</v>
      </c>
      <c r="AI34" s="175">
        <f t="shared" si="11"/>
        <v>0</v>
      </c>
      <c r="AJ34" s="175">
        <f t="shared" si="11"/>
        <v>0</v>
      </c>
      <c r="AK34" s="175">
        <f t="shared" si="11"/>
        <v>0</v>
      </c>
      <c r="AL34" s="175">
        <f t="shared" si="11"/>
        <v>0</v>
      </c>
      <c r="AM34" s="175">
        <f t="shared" si="11"/>
        <v>0</v>
      </c>
      <c r="AN34" s="175">
        <f t="shared" si="11"/>
        <v>0</v>
      </c>
      <c r="AO34" s="175">
        <f t="shared" si="11"/>
        <v>0</v>
      </c>
      <c r="AP34" s="175">
        <f t="shared" si="11"/>
        <v>0</v>
      </c>
      <c r="AQ34" s="175">
        <f t="shared" si="11"/>
        <v>0</v>
      </c>
      <c r="AR34" s="175">
        <f t="shared" si="11"/>
        <v>0</v>
      </c>
      <c r="AS34" s="163">
        <f t="shared" si="3"/>
        <v>0</v>
      </c>
    </row>
    <row r="35" spans="2:45" x14ac:dyDescent="0.2">
      <c r="B35" s="591" t="s">
        <v>27</v>
      </c>
      <c r="C35" s="131" t="s">
        <v>245</v>
      </c>
      <c r="D35" s="150" t="s">
        <v>225</v>
      </c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262"/>
      <c r="R35" s="135"/>
      <c r="S35" s="591" t="s">
        <v>27</v>
      </c>
      <c r="T35" s="131" t="s">
        <v>245</v>
      </c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635"/>
      <c r="AG35" s="625">
        <f>AG38+AG39+AG40+AG43</f>
        <v>0</v>
      </c>
      <c r="AH35" s="133">
        <f>AH38+AH39+AH40+AH43</f>
        <v>0</v>
      </c>
      <c r="AI35" s="133">
        <f t="shared" ref="AI35:AR35" si="12">AI38+AI39+AI40+AI43</f>
        <v>0</v>
      </c>
      <c r="AJ35" s="133">
        <f t="shared" si="12"/>
        <v>0</v>
      </c>
      <c r="AK35" s="133">
        <f t="shared" si="12"/>
        <v>0</v>
      </c>
      <c r="AL35" s="133">
        <f t="shared" si="12"/>
        <v>0</v>
      </c>
      <c r="AM35" s="133">
        <f t="shared" si="12"/>
        <v>0</v>
      </c>
      <c r="AN35" s="133">
        <f t="shared" si="12"/>
        <v>0</v>
      </c>
      <c r="AO35" s="133">
        <f t="shared" si="12"/>
        <v>0</v>
      </c>
      <c r="AP35" s="133">
        <f>AP38+AP39+AP40+AP43</f>
        <v>0</v>
      </c>
      <c r="AQ35" s="133">
        <f t="shared" si="12"/>
        <v>0</v>
      </c>
      <c r="AR35" s="133">
        <f t="shared" si="12"/>
        <v>0</v>
      </c>
      <c r="AS35" s="134">
        <f t="shared" si="3"/>
        <v>0</v>
      </c>
    </row>
    <row r="36" spans="2:45" x14ac:dyDescent="0.2">
      <c r="B36" s="29" t="s">
        <v>226</v>
      </c>
      <c r="C36" s="142" t="s">
        <v>232</v>
      </c>
      <c r="D36" s="18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172"/>
      <c r="R36" s="135"/>
      <c r="S36" s="29" t="s">
        <v>226</v>
      </c>
      <c r="T36" s="142" t="s">
        <v>232</v>
      </c>
      <c r="U36" s="444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636"/>
      <c r="AG36" s="626"/>
      <c r="AH36" s="444"/>
      <c r="AI36" s="444"/>
      <c r="AJ36" s="444"/>
      <c r="AK36" s="444"/>
      <c r="AL36" s="444"/>
      <c r="AM36" s="444"/>
      <c r="AN36" s="444"/>
      <c r="AO36" s="444"/>
      <c r="AP36" s="444"/>
      <c r="AQ36" s="444"/>
      <c r="AR36" s="444"/>
      <c r="AS36" s="172">
        <f t="shared" si="3"/>
        <v>0</v>
      </c>
    </row>
    <row r="37" spans="2:45" x14ac:dyDescent="0.2">
      <c r="B37" s="592" t="s">
        <v>227</v>
      </c>
      <c r="C37" s="474" t="s">
        <v>440</v>
      </c>
      <c r="D37" s="123" t="s">
        <v>223</v>
      </c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311"/>
      <c r="R37" s="135"/>
      <c r="S37" s="592" t="s">
        <v>227</v>
      </c>
      <c r="T37" s="474" t="s">
        <v>440</v>
      </c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637"/>
      <c r="AG37" s="627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311">
        <f t="shared" si="3"/>
        <v>0</v>
      </c>
    </row>
    <row r="38" spans="2:45" x14ac:dyDescent="0.2">
      <c r="B38" s="592" t="s">
        <v>559</v>
      </c>
      <c r="C38" s="264" t="s">
        <v>441</v>
      </c>
      <c r="D38" s="124" t="s">
        <v>223</v>
      </c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265">
        <f>SUM(E38:P38)</f>
        <v>0</v>
      </c>
      <c r="R38" s="135"/>
      <c r="S38" s="592" t="s">
        <v>559</v>
      </c>
      <c r="T38" s="264" t="s">
        <v>441</v>
      </c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638"/>
      <c r="AG38" s="628">
        <f t="shared" ref="AG38:AR39" si="13">+E38*U38</f>
        <v>0</v>
      </c>
      <c r="AH38" s="128">
        <f t="shared" si="13"/>
        <v>0</v>
      </c>
      <c r="AI38" s="128">
        <f t="shared" si="13"/>
        <v>0</v>
      </c>
      <c r="AJ38" s="128">
        <f t="shared" si="13"/>
        <v>0</v>
      </c>
      <c r="AK38" s="128">
        <f t="shared" si="13"/>
        <v>0</v>
      </c>
      <c r="AL38" s="128">
        <f t="shared" si="13"/>
        <v>0</v>
      </c>
      <c r="AM38" s="128">
        <f t="shared" si="13"/>
        <v>0</v>
      </c>
      <c r="AN38" s="128">
        <f t="shared" si="13"/>
        <v>0</v>
      </c>
      <c r="AO38" s="128">
        <f t="shared" si="13"/>
        <v>0</v>
      </c>
      <c r="AP38" s="128">
        <f t="shared" si="13"/>
        <v>0</v>
      </c>
      <c r="AQ38" s="128">
        <f t="shared" si="13"/>
        <v>0</v>
      </c>
      <c r="AR38" s="128">
        <f t="shared" si="13"/>
        <v>0</v>
      </c>
      <c r="AS38" s="265">
        <f t="shared" si="3"/>
        <v>0</v>
      </c>
    </row>
    <row r="39" spans="2:45" x14ac:dyDescent="0.2">
      <c r="B39" s="592" t="s">
        <v>560</v>
      </c>
      <c r="C39" s="264" t="s">
        <v>236</v>
      </c>
      <c r="D39" s="124" t="s">
        <v>223</v>
      </c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265">
        <f>SUM(E39:P39)</f>
        <v>0</v>
      </c>
      <c r="R39" s="135"/>
      <c r="S39" s="592" t="s">
        <v>560</v>
      </c>
      <c r="T39" s="264" t="s">
        <v>236</v>
      </c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638"/>
      <c r="AG39" s="628">
        <f t="shared" si="13"/>
        <v>0</v>
      </c>
      <c r="AH39" s="128">
        <f t="shared" si="13"/>
        <v>0</v>
      </c>
      <c r="AI39" s="128">
        <f t="shared" si="13"/>
        <v>0</v>
      </c>
      <c r="AJ39" s="128">
        <f t="shared" si="13"/>
        <v>0</v>
      </c>
      <c r="AK39" s="128">
        <f t="shared" si="13"/>
        <v>0</v>
      </c>
      <c r="AL39" s="128">
        <f t="shared" si="13"/>
        <v>0</v>
      </c>
      <c r="AM39" s="128">
        <f t="shared" si="13"/>
        <v>0</v>
      </c>
      <c r="AN39" s="128">
        <f t="shared" si="13"/>
        <v>0</v>
      </c>
      <c r="AO39" s="128">
        <f t="shared" si="13"/>
        <v>0</v>
      </c>
      <c r="AP39" s="128">
        <f t="shared" si="13"/>
        <v>0</v>
      </c>
      <c r="AQ39" s="128">
        <f t="shared" si="13"/>
        <v>0</v>
      </c>
      <c r="AR39" s="128">
        <f t="shared" si="13"/>
        <v>0</v>
      </c>
      <c r="AS39" s="265">
        <f t="shared" si="3"/>
        <v>0</v>
      </c>
    </row>
    <row r="40" spans="2:45" x14ac:dyDescent="0.2">
      <c r="B40" s="592" t="s">
        <v>561</v>
      </c>
      <c r="C40" s="149" t="s">
        <v>224</v>
      </c>
      <c r="D40" s="150" t="s">
        <v>225</v>
      </c>
      <c r="E40" s="128">
        <f>E41+E42</f>
        <v>0</v>
      </c>
      <c r="F40" s="128">
        <f>F41+F42</f>
        <v>0</v>
      </c>
      <c r="G40" s="128">
        <f t="shared" ref="G40:P40" si="14">G41+G42</f>
        <v>0</v>
      </c>
      <c r="H40" s="128">
        <f t="shared" si="14"/>
        <v>0</v>
      </c>
      <c r="I40" s="128">
        <f t="shared" si="14"/>
        <v>0</v>
      </c>
      <c r="J40" s="128">
        <f t="shared" si="14"/>
        <v>0</v>
      </c>
      <c r="K40" s="128">
        <f t="shared" si="14"/>
        <v>0</v>
      </c>
      <c r="L40" s="128">
        <f t="shared" si="14"/>
        <v>0</v>
      </c>
      <c r="M40" s="128">
        <f t="shared" si="14"/>
        <v>0</v>
      </c>
      <c r="N40" s="128">
        <f t="shared" si="14"/>
        <v>0</v>
      </c>
      <c r="O40" s="128">
        <f t="shared" si="14"/>
        <v>0</v>
      </c>
      <c r="P40" s="128">
        <f t="shared" si="14"/>
        <v>0</v>
      </c>
      <c r="Q40" s="153">
        <f t="shared" ref="Q40:Q45" si="15">SUM(E40:P40)</f>
        <v>0</v>
      </c>
      <c r="R40" s="135"/>
      <c r="S40" s="592" t="s">
        <v>561</v>
      </c>
      <c r="T40" s="149" t="s">
        <v>224</v>
      </c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639"/>
      <c r="AG40" s="628">
        <f>AG41+AG42</f>
        <v>0</v>
      </c>
      <c r="AH40" s="128">
        <f>AH41+AH42</f>
        <v>0</v>
      </c>
      <c r="AI40" s="128">
        <f t="shared" ref="AI40:AR40" si="16">AI41+AI42</f>
        <v>0</v>
      </c>
      <c r="AJ40" s="128">
        <f t="shared" si="16"/>
        <v>0</v>
      </c>
      <c r="AK40" s="128">
        <f t="shared" si="16"/>
        <v>0</v>
      </c>
      <c r="AL40" s="128">
        <f t="shared" si="16"/>
        <v>0</v>
      </c>
      <c r="AM40" s="128">
        <f t="shared" si="16"/>
        <v>0</v>
      </c>
      <c r="AN40" s="128">
        <f t="shared" si="16"/>
        <v>0</v>
      </c>
      <c r="AO40" s="128">
        <f t="shared" si="16"/>
        <v>0</v>
      </c>
      <c r="AP40" s="128">
        <f>AP41+AP42</f>
        <v>0</v>
      </c>
      <c r="AQ40" s="128">
        <f t="shared" si="16"/>
        <v>0</v>
      </c>
      <c r="AR40" s="128">
        <f t="shared" si="16"/>
        <v>0</v>
      </c>
      <c r="AS40" s="153">
        <f t="shared" si="3"/>
        <v>0</v>
      </c>
    </row>
    <row r="41" spans="2:45" x14ac:dyDescent="0.2">
      <c r="B41" s="592" t="s">
        <v>562</v>
      </c>
      <c r="C41" s="154" t="s">
        <v>238</v>
      </c>
      <c r="D41" s="150" t="s">
        <v>225</v>
      </c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53">
        <f t="shared" si="15"/>
        <v>0</v>
      </c>
      <c r="R41" s="135"/>
      <c r="S41" s="592" t="s">
        <v>562</v>
      </c>
      <c r="T41" s="154" t="s">
        <v>238</v>
      </c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638"/>
      <c r="AG41" s="628">
        <f t="shared" ref="AG41:AR42" si="17">+E41*U41</f>
        <v>0</v>
      </c>
      <c r="AH41" s="128">
        <f t="shared" si="17"/>
        <v>0</v>
      </c>
      <c r="AI41" s="128">
        <f t="shared" si="17"/>
        <v>0</v>
      </c>
      <c r="AJ41" s="128">
        <f t="shared" si="17"/>
        <v>0</v>
      </c>
      <c r="AK41" s="128">
        <f t="shared" si="17"/>
        <v>0</v>
      </c>
      <c r="AL41" s="128">
        <f t="shared" si="17"/>
        <v>0</v>
      </c>
      <c r="AM41" s="128">
        <f t="shared" si="17"/>
        <v>0</v>
      </c>
      <c r="AN41" s="128">
        <f t="shared" si="17"/>
        <v>0</v>
      </c>
      <c r="AO41" s="128">
        <f t="shared" si="17"/>
        <v>0</v>
      </c>
      <c r="AP41" s="128">
        <f t="shared" si="17"/>
        <v>0</v>
      </c>
      <c r="AQ41" s="128">
        <f t="shared" si="17"/>
        <v>0</v>
      </c>
      <c r="AR41" s="128">
        <f t="shared" si="17"/>
        <v>0</v>
      </c>
      <c r="AS41" s="153">
        <f t="shared" si="3"/>
        <v>0</v>
      </c>
    </row>
    <row r="42" spans="2:45" x14ac:dyDescent="0.2">
      <c r="B42" s="592" t="s">
        <v>563</v>
      </c>
      <c r="C42" s="154" t="s">
        <v>240</v>
      </c>
      <c r="D42" s="150" t="s">
        <v>225</v>
      </c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53">
        <f t="shared" si="15"/>
        <v>0</v>
      </c>
      <c r="R42" s="135"/>
      <c r="S42" s="592" t="s">
        <v>563</v>
      </c>
      <c r="T42" s="154" t="s">
        <v>240</v>
      </c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638"/>
      <c r="AG42" s="628">
        <f t="shared" si="17"/>
        <v>0</v>
      </c>
      <c r="AH42" s="128">
        <f t="shared" si="17"/>
        <v>0</v>
      </c>
      <c r="AI42" s="128">
        <f t="shared" si="17"/>
        <v>0</v>
      </c>
      <c r="AJ42" s="128">
        <f t="shared" si="17"/>
        <v>0</v>
      </c>
      <c r="AK42" s="128">
        <f t="shared" si="17"/>
        <v>0</v>
      </c>
      <c r="AL42" s="128">
        <f t="shared" si="17"/>
        <v>0</v>
      </c>
      <c r="AM42" s="128">
        <f t="shared" si="17"/>
        <v>0</v>
      </c>
      <c r="AN42" s="128">
        <f t="shared" si="17"/>
        <v>0</v>
      </c>
      <c r="AO42" s="128">
        <f t="shared" si="17"/>
        <v>0</v>
      </c>
      <c r="AP42" s="128">
        <f t="shared" si="17"/>
        <v>0</v>
      </c>
      <c r="AQ42" s="128">
        <f t="shared" si="17"/>
        <v>0</v>
      </c>
      <c r="AR42" s="128">
        <f t="shared" si="17"/>
        <v>0</v>
      </c>
      <c r="AS42" s="153">
        <f t="shared" si="3"/>
        <v>0</v>
      </c>
    </row>
    <row r="43" spans="2:45" x14ac:dyDescent="0.2">
      <c r="B43" s="592" t="s">
        <v>564</v>
      </c>
      <c r="C43" s="155" t="s">
        <v>228</v>
      </c>
      <c r="D43" s="150" t="s">
        <v>229</v>
      </c>
      <c r="E43" s="128">
        <f>E44+E45</f>
        <v>0</v>
      </c>
      <c r="F43" s="128">
        <f>F44+F45</f>
        <v>0</v>
      </c>
      <c r="G43" s="128">
        <f t="shared" ref="G43:P43" si="18">G44+G45</f>
        <v>0</v>
      </c>
      <c r="H43" s="128">
        <f t="shared" si="18"/>
        <v>0</v>
      </c>
      <c r="I43" s="128">
        <f t="shared" si="18"/>
        <v>0</v>
      </c>
      <c r="J43" s="128">
        <f t="shared" si="18"/>
        <v>0</v>
      </c>
      <c r="K43" s="128">
        <f t="shared" si="18"/>
        <v>0</v>
      </c>
      <c r="L43" s="128">
        <f t="shared" si="18"/>
        <v>0</v>
      </c>
      <c r="M43" s="128">
        <f t="shared" si="18"/>
        <v>0</v>
      </c>
      <c r="N43" s="128">
        <f t="shared" si="18"/>
        <v>0</v>
      </c>
      <c r="O43" s="128">
        <f t="shared" si="18"/>
        <v>0</v>
      </c>
      <c r="P43" s="128">
        <f t="shared" si="18"/>
        <v>0</v>
      </c>
      <c r="Q43" s="153">
        <f t="shared" si="15"/>
        <v>0</v>
      </c>
      <c r="R43" s="135"/>
      <c r="S43" s="592" t="s">
        <v>564</v>
      </c>
      <c r="T43" s="155" t="s">
        <v>228</v>
      </c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639"/>
      <c r="AG43" s="628">
        <f>AG44+AG45</f>
        <v>0</v>
      </c>
      <c r="AH43" s="128">
        <f>AH44+AH45</f>
        <v>0</v>
      </c>
      <c r="AI43" s="128">
        <f t="shared" ref="AI43:AR43" si="19">AI44+AI45</f>
        <v>0</v>
      </c>
      <c r="AJ43" s="128">
        <f t="shared" si="19"/>
        <v>0</v>
      </c>
      <c r="AK43" s="128">
        <f t="shared" si="19"/>
        <v>0</v>
      </c>
      <c r="AL43" s="128">
        <f t="shared" si="19"/>
        <v>0</v>
      </c>
      <c r="AM43" s="128">
        <f t="shared" si="19"/>
        <v>0</v>
      </c>
      <c r="AN43" s="128">
        <f t="shared" si="19"/>
        <v>0</v>
      </c>
      <c r="AO43" s="128">
        <f t="shared" si="19"/>
        <v>0</v>
      </c>
      <c r="AP43" s="128">
        <f t="shared" si="19"/>
        <v>0</v>
      </c>
      <c r="AQ43" s="128">
        <f t="shared" si="19"/>
        <v>0</v>
      </c>
      <c r="AR43" s="128">
        <f t="shared" si="19"/>
        <v>0</v>
      </c>
      <c r="AS43" s="153">
        <f t="shared" si="3"/>
        <v>0</v>
      </c>
    </row>
    <row r="44" spans="2:45" x14ac:dyDescent="0.2">
      <c r="B44" s="565" t="s">
        <v>565</v>
      </c>
      <c r="C44" s="155" t="s">
        <v>242</v>
      </c>
      <c r="D44" s="150" t="s">
        <v>229</v>
      </c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3">
        <f t="shared" si="15"/>
        <v>0</v>
      </c>
      <c r="R44" s="135"/>
      <c r="S44" s="565" t="s">
        <v>565</v>
      </c>
      <c r="T44" s="155" t="s">
        <v>242</v>
      </c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640"/>
      <c r="AG44" s="629">
        <f t="shared" ref="AG44:AR45" si="20">+E44*U44</f>
        <v>0</v>
      </c>
      <c r="AH44" s="156">
        <f t="shared" si="20"/>
        <v>0</v>
      </c>
      <c r="AI44" s="156">
        <f t="shared" si="20"/>
        <v>0</v>
      </c>
      <c r="AJ44" s="156">
        <f t="shared" si="20"/>
        <v>0</v>
      </c>
      <c r="AK44" s="156">
        <f t="shared" si="20"/>
        <v>0</v>
      </c>
      <c r="AL44" s="156">
        <f t="shared" si="20"/>
        <v>0</v>
      </c>
      <c r="AM44" s="156">
        <f t="shared" si="20"/>
        <v>0</v>
      </c>
      <c r="AN44" s="156">
        <f t="shared" si="20"/>
        <v>0</v>
      </c>
      <c r="AO44" s="156">
        <f t="shared" si="20"/>
        <v>0</v>
      </c>
      <c r="AP44" s="156">
        <f t="shared" si="20"/>
        <v>0</v>
      </c>
      <c r="AQ44" s="156">
        <f t="shared" si="20"/>
        <v>0</v>
      </c>
      <c r="AR44" s="156">
        <f t="shared" si="20"/>
        <v>0</v>
      </c>
      <c r="AS44" s="153">
        <f t="shared" si="3"/>
        <v>0</v>
      </c>
    </row>
    <row r="45" spans="2:45" x14ac:dyDescent="0.2">
      <c r="B45" s="593" t="s">
        <v>566</v>
      </c>
      <c r="C45" s="161" t="s">
        <v>244</v>
      </c>
      <c r="D45" s="162" t="s">
        <v>229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63">
        <f t="shared" si="15"/>
        <v>0</v>
      </c>
      <c r="R45" s="135"/>
      <c r="S45" s="593" t="s">
        <v>566</v>
      </c>
      <c r="T45" s="161" t="s">
        <v>244</v>
      </c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641"/>
      <c r="AG45" s="630">
        <f t="shared" si="20"/>
        <v>0</v>
      </c>
      <c r="AH45" s="175">
        <f t="shared" si="20"/>
        <v>0</v>
      </c>
      <c r="AI45" s="175">
        <f t="shared" si="20"/>
        <v>0</v>
      </c>
      <c r="AJ45" s="175">
        <f t="shared" si="20"/>
        <v>0</v>
      </c>
      <c r="AK45" s="175">
        <f t="shared" si="20"/>
        <v>0</v>
      </c>
      <c r="AL45" s="175">
        <f t="shared" si="20"/>
        <v>0</v>
      </c>
      <c r="AM45" s="175">
        <f t="shared" si="20"/>
        <v>0</v>
      </c>
      <c r="AN45" s="175">
        <f t="shared" si="20"/>
        <v>0</v>
      </c>
      <c r="AO45" s="175">
        <f t="shared" si="20"/>
        <v>0</v>
      </c>
      <c r="AP45" s="175">
        <f t="shared" si="20"/>
        <v>0</v>
      </c>
      <c r="AQ45" s="175">
        <f t="shared" si="20"/>
        <v>0</v>
      </c>
      <c r="AR45" s="175">
        <f t="shared" si="20"/>
        <v>0</v>
      </c>
      <c r="AS45" s="163">
        <f t="shared" si="3"/>
        <v>0</v>
      </c>
    </row>
    <row r="46" spans="2:45" x14ac:dyDescent="0.2">
      <c r="B46" s="591" t="s">
        <v>1</v>
      </c>
      <c r="C46" s="131" t="s">
        <v>251</v>
      </c>
      <c r="D46" s="272"/>
      <c r="E46" s="133">
        <f>E49+E50+E51+E54</f>
        <v>0</v>
      </c>
      <c r="F46" s="133">
        <f>F49+F50+F51+F54</f>
        <v>0</v>
      </c>
      <c r="G46" s="133">
        <f t="shared" ref="G46:P46" si="21">G49+G50+G51+G54</f>
        <v>0</v>
      </c>
      <c r="H46" s="133">
        <f t="shared" si="21"/>
        <v>0</v>
      </c>
      <c r="I46" s="133">
        <f t="shared" si="21"/>
        <v>0</v>
      </c>
      <c r="J46" s="133">
        <f t="shared" si="21"/>
        <v>0</v>
      </c>
      <c r="K46" s="133">
        <f t="shared" si="21"/>
        <v>0</v>
      </c>
      <c r="L46" s="133">
        <f t="shared" si="21"/>
        <v>0</v>
      </c>
      <c r="M46" s="133">
        <f t="shared" si="21"/>
        <v>0</v>
      </c>
      <c r="N46" s="133">
        <f t="shared" si="21"/>
        <v>0</v>
      </c>
      <c r="O46" s="133">
        <f t="shared" si="21"/>
        <v>0</v>
      </c>
      <c r="P46" s="133">
        <f t="shared" si="21"/>
        <v>0</v>
      </c>
      <c r="Q46" s="134">
        <f>SUM(E46:P46)</f>
        <v>0</v>
      </c>
      <c r="R46" s="135"/>
      <c r="S46" s="591" t="s">
        <v>1</v>
      </c>
      <c r="T46" s="131" t="s">
        <v>251</v>
      </c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635"/>
      <c r="AG46" s="625">
        <f>AG49+AG50+AG51+AG54</f>
        <v>0</v>
      </c>
      <c r="AH46" s="133">
        <f>AH49+AH50+AH51+AH54</f>
        <v>0</v>
      </c>
      <c r="AI46" s="133">
        <f t="shared" ref="AI46:AR46" si="22">AI49+AI50+AI51+AI54</f>
        <v>0</v>
      </c>
      <c r="AJ46" s="133">
        <f t="shared" si="22"/>
        <v>0</v>
      </c>
      <c r="AK46" s="133">
        <f t="shared" si="22"/>
        <v>0</v>
      </c>
      <c r="AL46" s="133">
        <f t="shared" si="22"/>
        <v>0</v>
      </c>
      <c r="AM46" s="133">
        <f t="shared" si="22"/>
        <v>0</v>
      </c>
      <c r="AN46" s="133">
        <f t="shared" si="22"/>
        <v>0</v>
      </c>
      <c r="AO46" s="133">
        <f t="shared" si="22"/>
        <v>0</v>
      </c>
      <c r="AP46" s="133">
        <f t="shared" si="22"/>
        <v>0</v>
      </c>
      <c r="AQ46" s="133">
        <f t="shared" si="22"/>
        <v>0</v>
      </c>
      <c r="AR46" s="133">
        <f t="shared" si="22"/>
        <v>0</v>
      </c>
      <c r="AS46" s="134">
        <f t="shared" ref="AS46:AS104" si="23">SUM(AG46:AR46)</f>
        <v>0</v>
      </c>
    </row>
    <row r="47" spans="2:45" x14ac:dyDescent="0.2">
      <c r="B47" s="594" t="s">
        <v>29</v>
      </c>
      <c r="C47" s="138" t="s">
        <v>232</v>
      </c>
      <c r="D47" s="18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Q47" s="172"/>
      <c r="R47" s="135"/>
      <c r="S47" s="594" t="s">
        <v>29</v>
      </c>
      <c r="T47" s="138" t="s">
        <v>232</v>
      </c>
      <c r="U47" s="444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636"/>
      <c r="AG47" s="626"/>
      <c r="AH47" s="444"/>
      <c r="AI47" s="444"/>
      <c r="AJ47" s="444"/>
      <c r="AK47" s="444"/>
      <c r="AL47" s="444"/>
      <c r="AM47" s="444"/>
      <c r="AN47" s="444"/>
      <c r="AO47" s="444"/>
      <c r="AP47" s="444"/>
      <c r="AQ47" s="444"/>
      <c r="AR47" s="444"/>
      <c r="AS47" s="172">
        <f t="shared" si="23"/>
        <v>0</v>
      </c>
    </row>
    <row r="48" spans="2:45" x14ac:dyDescent="0.2">
      <c r="B48" s="564" t="s">
        <v>233</v>
      </c>
      <c r="C48" s="474" t="s">
        <v>440</v>
      </c>
      <c r="D48" s="123" t="s">
        <v>223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311"/>
      <c r="R48" s="135"/>
      <c r="S48" s="564" t="s">
        <v>233</v>
      </c>
      <c r="T48" s="474" t="s">
        <v>440</v>
      </c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637"/>
      <c r="AG48" s="627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311">
        <f t="shared" si="23"/>
        <v>0</v>
      </c>
    </row>
    <row r="49" spans="2:45" x14ac:dyDescent="0.2">
      <c r="B49" s="592" t="s">
        <v>235</v>
      </c>
      <c r="C49" s="264" t="s">
        <v>441</v>
      </c>
      <c r="D49" s="124" t="s">
        <v>223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265">
        <f>SUM(E49:P49)</f>
        <v>0</v>
      </c>
      <c r="R49" s="135"/>
      <c r="S49" s="592" t="s">
        <v>235</v>
      </c>
      <c r="T49" s="264" t="s">
        <v>441</v>
      </c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638"/>
      <c r="AG49" s="628">
        <f t="shared" ref="AG49:AR50" si="24">+E49*U49</f>
        <v>0</v>
      </c>
      <c r="AH49" s="128">
        <f t="shared" si="24"/>
        <v>0</v>
      </c>
      <c r="AI49" s="128">
        <f t="shared" si="24"/>
        <v>0</v>
      </c>
      <c r="AJ49" s="128">
        <f t="shared" si="24"/>
        <v>0</v>
      </c>
      <c r="AK49" s="128">
        <f t="shared" si="24"/>
        <v>0</v>
      </c>
      <c r="AL49" s="128">
        <f t="shared" si="24"/>
        <v>0</v>
      </c>
      <c r="AM49" s="128">
        <f t="shared" si="24"/>
        <v>0</v>
      </c>
      <c r="AN49" s="128">
        <f t="shared" si="24"/>
        <v>0</v>
      </c>
      <c r="AO49" s="128">
        <f t="shared" si="24"/>
        <v>0</v>
      </c>
      <c r="AP49" s="128">
        <f t="shared" si="24"/>
        <v>0</v>
      </c>
      <c r="AQ49" s="128">
        <f t="shared" si="24"/>
        <v>0</v>
      </c>
      <c r="AR49" s="128">
        <f t="shared" si="24"/>
        <v>0</v>
      </c>
      <c r="AS49" s="265">
        <f t="shared" si="23"/>
        <v>0</v>
      </c>
    </row>
    <row r="50" spans="2:45" x14ac:dyDescent="0.2">
      <c r="B50" s="592" t="s">
        <v>452</v>
      </c>
      <c r="C50" s="264" t="s">
        <v>236</v>
      </c>
      <c r="D50" s="124" t="s">
        <v>223</v>
      </c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265">
        <f>SUM(E50:P50)</f>
        <v>0</v>
      </c>
      <c r="R50" s="135"/>
      <c r="S50" s="592" t="s">
        <v>452</v>
      </c>
      <c r="T50" s="264" t="s">
        <v>236</v>
      </c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638"/>
      <c r="AG50" s="628">
        <f t="shared" si="24"/>
        <v>0</v>
      </c>
      <c r="AH50" s="128">
        <f t="shared" si="24"/>
        <v>0</v>
      </c>
      <c r="AI50" s="128">
        <f t="shared" si="24"/>
        <v>0</v>
      </c>
      <c r="AJ50" s="128">
        <f t="shared" si="24"/>
        <v>0</v>
      </c>
      <c r="AK50" s="128">
        <f t="shared" si="24"/>
        <v>0</v>
      </c>
      <c r="AL50" s="128">
        <f t="shared" si="24"/>
        <v>0</v>
      </c>
      <c r="AM50" s="128">
        <f t="shared" si="24"/>
        <v>0</v>
      </c>
      <c r="AN50" s="128">
        <f t="shared" si="24"/>
        <v>0</v>
      </c>
      <c r="AO50" s="128">
        <f t="shared" si="24"/>
        <v>0</v>
      </c>
      <c r="AP50" s="128">
        <f t="shared" si="24"/>
        <v>0</v>
      </c>
      <c r="AQ50" s="128">
        <f t="shared" si="24"/>
        <v>0</v>
      </c>
      <c r="AR50" s="128">
        <f t="shared" si="24"/>
        <v>0</v>
      </c>
      <c r="AS50" s="265">
        <f t="shared" si="23"/>
        <v>0</v>
      </c>
    </row>
    <row r="51" spans="2:45" x14ac:dyDescent="0.2">
      <c r="B51" s="592" t="s">
        <v>31</v>
      </c>
      <c r="C51" s="149" t="s">
        <v>224</v>
      </c>
      <c r="D51" s="150" t="s">
        <v>225</v>
      </c>
      <c r="E51" s="128">
        <f>E52+E53</f>
        <v>0</v>
      </c>
      <c r="F51" s="128">
        <f>F52+F53</f>
        <v>0</v>
      </c>
      <c r="G51" s="128">
        <f t="shared" ref="G51:P51" si="25">G52+G53</f>
        <v>0</v>
      </c>
      <c r="H51" s="128">
        <f t="shared" si="25"/>
        <v>0</v>
      </c>
      <c r="I51" s="128">
        <f t="shared" si="25"/>
        <v>0</v>
      </c>
      <c r="J51" s="128">
        <f t="shared" si="25"/>
        <v>0</v>
      </c>
      <c r="K51" s="128">
        <f t="shared" si="25"/>
        <v>0</v>
      </c>
      <c r="L51" s="128">
        <f t="shared" si="25"/>
        <v>0</v>
      </c>
      <c r="M51" s="128">
        <f t="shared" si="25"/>
        <v>0</v>
      </c>
      <c r="N51" s="128">
        <f t="shared" si="25"/>
        <v>0</v>
      </c>
      <c r="O51" s="128">
        <f t="shared" si="25"/>
        <v>0</v>
      </c>
      <c r="P51" s="128">
        <f t="shared" si="25"/>
        <v>0</v>
      </c>
      <c r="Q51" s="153">
        <f t="shared" ref="Q51:Q56" si="26">SUM(E51:P51)</f>
        <v>0</v>
      </c>
      <c r="R51" s="135"/>
      <c r="S51" s="592" t="s">
        <v>31</v>
      </c>
      <c r="T51" s="149" t="s">
        <v>224</v>
      </c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639"/>
      <c r="AG51" s="628">
        <f>AG52+AG53</f>
        <v>0</v>
      </c>
      <c r="AH51" s="128">
        <f>AH52+AH53</f>
        <v>0</v>
      </c>
      <c r="AI51" s="128">
        <f t="shared" ref="AI51:AR51" si="27">AI52+AI53</f>
        <v>0</v>
      </c>
      <c r="AJ51" s="128">
        <f t="shared" si="27"/>
        <v>0</v>
      </c>
      <c r="AK51" s="128">
        <f t="shared" si="27"/>
        <v>0</v>
      </c>
      <c r="AL51" s="128">
        <f t="shared" si="27"/>
        <v>0</v>
      </c>
      <c r="AM51" s="128">
        <f t="shared" si="27"/>
        <v>0</v>
      </c>
      <c r="AN51" s="128">
        <f t="shared" si="27"/>
        <v>0</v>
      </c>
      <c r="AO51" s="128">
        <f t="shared" si="27"/>
        <v>0</v>
      </c>
      <c r="AP51" s="128">
        <f t="shared" si="27"/>
        <v>0</v>
      </c>
      <c r="AQ51" s="128">
        <f t="shared" si="27"/>
        <v>0</v>
      </c>
      <c r="AR51" s="128">
        <f t="shared" si="27"/>
        <v>0</v>
      </c>
      <c r="AS51" s="153">
        <f t="shared" si="23"/>
        <v>0</v>
      </c>
    </row>
    <row r="52" spans="2:45" x14ac:dyDescent="0.2">
      <c r="B52" s="592" t="s">
        <v>237</v>
      </c>
      <c r="C52" s="154" t="s">
        <v>238</v>
      </c>
      <c r="D52" s="150" t="s">
        <v>225</v>
      </c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53">
        <f t="shared" si="26"/>
        <v>0</v>
      </c>
      <c r="R52" s="135"/>
      <c r="S52" s="592" t="s">
        <v>237</v>
      </c>
      <c r="T52" s="154" t="s">
        <v>238</v>
      </c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638"/>
      <c r="AG52" s="628">
        <f t="shared" ref="AG52:AR53" si="28">+E52*U52</f>
        <v>0</v>
      </c>
      <c r="AH52" s="128">
        <f t="shared" si="28"/>
        <v>0</v>
      </c>
      <c r="AI52" s="128">
        <f t="shared" si="28"/>
        <v>0</v>
      </c>
      <c r="AJ52" s="128">
        <f t="shared" si="28"/>
        <v>0</v>
      </c>
      <c r="AK52" s="128">
        <f t="shared" si="28"/>
        <v>0</v>
      </c>
      <c r="AL52" s="128">
        <f t="shared" si="28"/>
        <v>0</v>
      </c>
      <c r="AM52" s="128">
        <f t="shared" si="28"/>
        <v>0</v>
      </c>
      <c r="AN52" s="128">
        <f t="shared" si="28"/>
        <v>0</v>
      </c>
      <c r="AO52" s="128">
        <f t="shared" si="28"/>
        <v>0</v>
      </c>
      <c r="AP52" s="128">
        <f t="shared" si="28"/>
        <v>0</v>
      </c>
      <c r="AQ52" s="128">
        <f t="shared" si="28"/>
        <v>0</v>
      </c>
      <c r="AR52" s="128">
        <f t="shared" si="28"/>
        <v>0</v>
      </c>
      <c r="AS52" s="153">
        <f t="shared" si="23"/>
        <v>0</v>
      </c>
    </row>
    <row r="53" spans="2:45" x14ac:dyDescent="0.2">
      <c r="B53" s="592" t="s">
        <v>239</v>
      </c>
      <c r="C53" s="154" t="s">
        <v>240</v>
      </c>
      <c r="D53" s="150" t="s">
        <v>225</v>
      </c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53">
        <f t="shared" si="26"/>
        <v>0</v>
      </c>
      <c r="R53" s="135"/>
      <c r="S53" s="592" t="s">
        <v>239</v>
      </c>
      <c r="T53" s="154" t="s">
        <v>240</v>
      </c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638"/>
      <c r="AG53" s="628">
        <f t="shared" si="28"/>
        <v>0</v>
      </c>
      <c r="AH53" s="128">
        <f t="shared" si="28"/>
        <v>0</v>
      </c>
      <c r="AI53" s="128">
        <f t="shared" si="28"/>
        <v>0</v>
      </c>
      <c r="AJ53" s="128">
        <f t="shared" si="28"/>
        <v>0</v>
      </c>
      <c r="AK53" s="128">
        <f t="shared" si="28"/>
        <v>0</v>
      </c>
      <c r="AL53" s="128">
        <f t="shared" si="28"/>
        <v>0</v>
      </c>
      <c r="AM53" s="128">
        <f t="shared" si="28"/>
        <v>0</v>
      </c>
      <c r="AN53" s="128">
        <f t="shared" si="28"/>
        <v>0</v>
      </c>
      <c r="AO53" s="128">
        <f t="shared" si="28"/>
        <v>0</v>
      </c>
      <c r="AP53" s="128">
        <f t="shared" si="28"/>
        <v>0</v>
      </c>
      <c r="AQ53" s="128">
        <f t="shared" si="28"/>
        <v>0</v>
      </c>
      <c r="AR53" s="128">
        <f t="shared" si="28"/>
        <v>0</v>
      </c>
      <c r="AS53" s="153">
        <f t="shared" si="23"/>
        <v>0</v>
      </c>
    </row>
    <row r="54" spans="2:45" x14ac:dyDescent="0.2">
      <c r="B54" s="565" t="s">
        <v>40</v>
      </c>
      <c r="C54" s="155" t="s">
        <v>228</v>
      </c>
      <c r="D54" s="150" t="s">
        <v>229</v>
      </c>
      <c r="E54" s="128">
        <f>E55+E56</f>
        <v>0</v>
      </c>
      <c r="F54" s="128">
        <f>F55+F56</f>
        <v>0</v>
      </c>
      <c r="G54" s="128">
        <f t="shared" ref="G54:P54" si="29">G55+G56</f>
        <v>0</v>
      </c>
      <c r="H54" s="128">
        <f t="shared" si="29"/>
        <v>0</v>
      </c>
      <c r="I54" s="128">
        <f t="shared" si="29"/>
        <v>0</v>
      </c>
      <c r="J54" s="128">
        <f t="shared" si="29"/>
        <v>0</v>
      </c>
      <c r="K54" s="128">
        <f t="shared" si="29"/>
        <v>0</v>
      </c>
      <c r="L54" s="128">
        <f t="shared" si="29"/>
        <v>0</v>
      </c>
      <c r="M54" s="128">
        <f t="shared" si="29"/>
        <v>0</v>
      </c>
      <c r="N54" s="128">
        <f t="shared" si="29"/>
        <v>0</v>
      </c>
      <c r="O54" s="128">
        <f t="shared" si="29"/>
        <v>0</v>
      </c>
      <c r="P54" s="128">
        <f t="shared" si="29"/>
        <v>0</v>
      </c>
      <c r="Q54" s="153">
        <f t="shared" si="26"/>
        <v>0</v>
      </c>
      <c r="R54" s="135"/>
      <c r="S54" s="565" t="s">
        <v>40</v>
      </c>
      <c r="T54" s="155" t="s">
        <v>228</v>
      </c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639"/>
      <c r="AG54" s="628">
        <f>AG55+AG56</f>
        <v>0</v>
      </c>
      <c r="AH54" s="128">
        <f>AH55+AH56</f>
        <v>0</v>
      </c>
      <c r="AI54" s="128">
        <f t="shared" ref="AI54:AR54" si="30">AI55+AI56</f>
        <v>0</v>
      </c>
      <c r="AJ54" s="128">
        <f t="shared" si="30"/>
        <v>0</v>
      </c>
      <c r="AK54" s="128">
        <f t="shared" si="30"/>
        <v>0</v>
      </c>
      <c r="AL54" s="128">
        <f t="shared" si="30"/>
        <v>0</v>
      </c>
      <c r="AM54" s="128">
        <f t="shared" si="30"/>
        <v>0</v>
      </c>
      <c r="AN54" s="128">
        <f t="shared" si="30"/>
        <v>0</v>
      </c>
      <c r="AO54" s="128">
        <f t="shared" si="30"/>
        <v>0</v>
      </c>
      <c r="AP54" s="128">
        <f t="shared" si="30"/>
        <v>0</v>
      </c>
      <c r="AQ54" s="128">
        <f t="shared" si="30"/>
        <v>0</v>
      </c>
      <c r="AR54" s="128">
        <f t="shared" si="30"/>
        <v>0</v>
      </c>
      <c r="AS54" s="153">
        <f t="shared" si="23"/>
        <v>0</v>
      </c>
    </row>
    <row r="55" spans="2:45" x14ac:dyDescent="0.2">
      <c r="B55" s="565" t="s">
        <v>241</v>
      </c>
      <c r="C55" s="155" t="s">
        <v>242</v>
      </c>
      <c r="D55" s="150" t="s">
        <v>229</v>
      </c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3">
        <f t="shared" si="26"/>
        <v>0</v>
      </c>
      <c r="R55" s="135"/>
      <c r="S55" s="565" t="s">
        <v>241</v>
      </c>
      <c r="T55" s="155" t="s">
        <v>242</v>
      </c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640"/>
      <c r="AG55" s="629">
        <f t="shared" ref="AG55:AR56" si="31">+E55*U55</f>
        <v>0</v>
      </c>
      <c r="AH55" s="156">
        <f t="shared" si="31"/>
        <v>0</v>
      </c>
      <c r="AI55" s="156">
        <f t="shared" si="31"/>
        <v>0</v>
      </c>
      <c r="AJ55" s="156">
        <f t="shared" si="31"/>
        <v>0</v>
      </c>
      <c r="AK55" s="156">
        <f t="shared" si="31"/>
        <v>0</v>
      </c>
      <c r="AL55" s="156">
        <f t="shared" si="31"/>
        <v>0</v>
      </c>
      <c r="AM55" s="156">
        <f t="shared" si="31"/>
        <v>0</v>
      </c>
      <c r="AN55" s="156">
        <f t="shared" si="31"/>
        <v>0</v>
      </c>
      <c r="AO55" s="156">
        <f t="shared" si="31"/>
        <v>0</v>
      </c>
      <c r="AP55" s="156">
        <f t="shared" si="31"/>
        <v>0</v>
      </c>
      <c r="AQ55" s="156">
        <f t="shared" si="31"/>
        <v>0</v>
      </c>
      <c r="AR55" s="156">
        <f t="shared" si="31"/>
        <v>0</v>
      </c>
      <c r="AS55" s="153">
        <f t="shared" si="23"/>
        <v>0</v>
      </c>
    </row>
    <row r="56" spans="2:45" x14ac:dyDescent="0.2">
      <c r="B56" s="593" t="s">
        <v>243</v>
      </c>
      <c r="C56" s="161" t="s">
        <v>244</v>
      </c>
      <c r="D56" s="162" t="s">
        <v>229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63">
        <f t="shared" si="26"/>
        <v>0</v>
      </c>
      <c r="R56" s="135"/>
      <c r="S56" s="593" t="s">
        <v>243</v>
      </c>
      <c r="T56" s="161" t="s">
        <v>244</v>
      </c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641"/>
      <c r="AG56" s="630">
        <f t="shared" si="31"/>
        <v>0</v>
      </c>
      <c r="AH56" s="175">
        <f t="shared" si="31"/>
        <v>0</v>
      </c>
      <c r="AI56" s="175">
        <f t="shared" si="31"/>
        <v>0</v>
      </c>
      <c r="AJ56" s="175">
        <f t="shared" si="31"/>
        <v>0</v>
      </c>
      <c r="AK56" s="175">
        <f t="shared" si="31"/>
        <v>0</v>
      </c>
      <c r="AL56" s="175">
        <f t="shared" si="31"/>
        <v>0</v>
      </c>
      <c r="AM56" s="175">
        <f t="shared" si="31"/>
        <v>0</v>
      </c>
      <c r="AN56" s="175">
        <f t="shared" si="31"/>
        <v>0</v>
      </c>
      <c r="AO56" s="175">
        <f t="shared" si="31"/>
        <v>0</v>
      </c>
      <c r="AP56" s="175">
        <f t="shared" si="31"/>
        <v>0</v>
      </c>
      <c r="AQ56" s="175">
        <f t="shared" si="31"/>
        <v>0</v>
      </c>
      <c r="AR56" s="175">
        <f t="shared" si="31"/>
        <v>0</v>
      </c>
      <c r="AS56" s="163">
        <f t="shared" si="23"/>
        <v>0</v>
      </c>
    </row>
    <row r="57" spans="2:45" x14ac:dyDescent="0.2">
      <c r="B57" s="595"/>
      <c r="C57" s="161" t="s">
        <v>442</v>
      </c>
      <c r="D57" s="162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63"/>
      <c r="R57" s="135"/>
      <c r="S57" s="595"/>
      <c r="T57" s="161" t="s">
        <v>442</v>
      </c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642"/>
      <c r="AG57" s="630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63">
        <f t="shared" si="23"/>
        <v>0</v>
      </c>
    </row>
    <row r="58" spans="2:45" x14ac:dyDescent="0.2">
      <c r="B58" s="591" t="s">
        <v>2</v>
      </c>
      <c r="C58" s="131" t="s">
        <v>256</v>
      </c>
      <c r="D58" s="132" t="s">
        <v>225</v>
      </c>
      <c r="E58" s="133">
        <f>E59+E76</f>
        <v>0</v>
      </c>
      <c r="F58" s="133">
        <f>F59+F76</f>
        <v>0</v>
      </c>
      <c r="G58" s="133">
        <f t="shared" ref="G58:P58" si="32">G59+G76</f>
        <v>0</v>
      </c>
      <c r="H58" s="133">
        <f t="shared" si="32"/>
        <v>0</v>
      </c>
      <c r="I58" s="133">
        <f t="shared" si="32"/>
        <v>0</v>
      </c>
      <c r="J58" s="133">
        <f t="shared" si="32"/>
        <v>0</v>
      </c>
      <c r="K58" s="133">
        <f t="shared" si="32"/>
        <v>0</v>
      </c>
      <c r="L58" s="133">
        <f t="shared" si="32"/>
        <v>0</v>
      </c>
      <c r="M58" s="133">
        <f t="shared" si="32"/>
        <v>0</v>
      </c>
      <c r="N58" s="133">
        <f t="shared" si="32"/>
        <v>0</v>
      </c>
      <c r="O58" s="133">
        <f t="shared" si="32"/>
        <v>0</v>
      </c>
      <c r="P58" s="133">
        <f t="shared" si="32"/>
        <v>0</v>
      </c>
      <c r="Q58" s="134">
        <f>SUM(E58:P58)</f>
        <v>0</v>
      </c>
      <c r="R58" s="135"/>
      <c r="S58" s="591" t="s">
        <v>2</v>
      </c>
      <c r="T58" s="131" t="s">
        <v>256</v>
      </c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635"/>
      <c r="AG58" s="625">
        <f>AG59+AG76</f>
        <v>0</v>
      </c>
      <c r="AH58" s="133">
        <f>AH59+AH76</f>
        <v>0</v>
      </c>
      <c r="AI58" s="133">
        <f t="shared" ref="AI58:AR58" si="33">AI59+AI76</f>
        <v>0</v>
      </c>
      <c r="AJ58" s="133">
        <f t="shared" si="33"/>
        <v>0</v>
      </c>
      <c r="AK58" s="133">
        <f t="shared" si="33"/>
        <v>0</v>
      </c>
      <c r="AL58" s="133">
        <f t="shared" si="33"/>
        <v>0</v>
      </c>
      <c r="AM58" s="133">
        <f t="shared" si="33"/>
        <v>0</v>
      </c>
      <c r="AN58" s="133">
        <f t="shared" si="33"/>
        <v>0</v>
      </c>
      <c r="AO58" s="133">
        <f t="shared" si="33"/>
        <v>0</v>
      </c>
      <c r="AP58" s="133">
        <f t="shared" si="33"/>
        <v>0</v>
      </c>
      <c r="AQ58" s="133">
        <f t="shared" si="33"/>
        <v>0</v>
      </c>
      <c r="AR58" s="133">
        <f t="shared" si="33"/>
        <v>0</v>
      </c>
      <c r="AS58" s="134">
        <f t="shared" si="23"/>
        <v>0</v>
      </c>
    </row>
    <row r="59" spans="2:45" x14ac:dyDescent="0.2">
      <c r="B59" s="564" t="s">
        <v>33</v>
      </c>
      <c r="C59" s="142" t="s">
        <v>443</v>
      </c>
      <c r="D59" s="143" t="s">
        <v>225</v>
      </c>
      <c r="E59" s="148">
        <f>E60+E66</f>
        <v>0</v>
      </c>
      <c r="F59" s="148">
        <f>F60+F66</f>
        <v>0</v>
      </c>
      <c r="G59" s="148">
        <f t="shared" ref="G59:P59" si="34">G60+G66</f>
        <v>0</v>
      </c>
      <c r="H59" s="148">
        <f t="shared" si="34"/>
        <v>0</v>
      </c>
      <c r="I59" s="148">
        <f t="shared" si="34"/>
        <v>0</v>
      </c>
      <c r="J59" s="148">
        <f t="shared" si="34"/>
        <v>0</v>
      </c>
      <c r="K59" s="148">
        <f t="shared" si="34"/>
        <v>0</v>
      </c>
      <c r="L59" s="148">
        <f t="shared" si="34"/>
        <v>0</v>
      </c>
      <c r="M59" s="148">
        <f t="shared" si="34"/>
        <v>0</v>
      </c>
      <c r="N59" s="148">
        <f t="shared" si="34"/>
        <v>0</v>
      </c>
      <c r="O59" s="148">
        <f t="shared" si="34"/>
        <v>0</v>
      </c>
      <c r="P59" s="148">
        <f t="shared" si="34"/>
        <v>0</v>
      </c>
      <c r="Q59" s="176">
        <f>SUM(E59:P59)</f>
        <v>0</v>
      </c>
      <c r="R59" s="135"/>
      <c r="S59" s="564" t="s">
        <v>33</v>
      </c>
      <c r="T59" s="142" t="s">
        <v>443</v>
      </c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637"/>
      <c r="AG59" s="627">
        <f>AG60+AG66</f>
        <v>0</v>
      </c>
      <c r="AH59" s="148">
        <f>AH60+AH66</f>
        <v>0</v>
      </c>
      <c r="AI59" s="148">
        <f t="shared" ref="AI59:AR59" si="35">AI60+AI66</f>
        <v>0</v>
      </c>
      <c r="AJ59" s="148">
        <f t="shared" si="35"/>
        <v>0</v>
      </c>
      <c r="AK59" s="148">
        <f t="shared" si="35"/>
        <v>0</v>
      </c>
      <c r="AL59" s="148">
        <f t="shared" si="35"/>
        <v>0</v>
      </c>
      <c r="AM59" s="148">
        <f t="shared" si="35"/>
        <v>0</v>
      </c>
      <c r="AN59" s="148">
        <f t="shared" si="35"/>
        <v>0</v>
      </c>
      <c r="AO59" s="148">
        <f t="shared" si="35"/>
        <v>0</v>
      </c>
      <c r="AP59" s="148">
        <f t="shared" si="35"/>
        <v>0</v>
      </c>
      <c r="AQ59" s="148">
        <f t="shared" si="35"/>
        <v>0</v>
      </c>
      <c r="AR59" s="148">
        <f t="shared" si="35"/>
        <v>0</v>
      </c>
      <c r="AS59" s="176">
        <f t="shared" si="23"/>
        <v>0</v>
      </c>
    </row>
    <row r="60" spans="2:45" x14ac:dyDescent="0.2">
      <c r="B60" s="592"/>
      <c r="C60" s="154" t="s">
        <v>259</v>
      </c>
      <c r="D60" s="157"/>
      <c r="E60" s="128">
        <f>+E62+E63</f>
        <v>0</v>
      </c>
      <c r="F60" s="128">
        <f>+F62+F63</f>
        <v>0</v>
      </c>
      <c r="G60" s="128">
        <f t="shared" ref="G60:P60" si="36">+G62+G63</f>
        <v>0</v>
      </c>
      <c r="H60" s="128">
        <f t="shared" si="36"/>
        <v>0</v>
      </c>
      <c r="I60" s="128">
        <f t="shared" si="36"/>
        <v>0</v>
      </c>
      <c r="J60" s="128">
        <f t="shared" si="36"/>
        <v>0</v>
      </c>
      <c r="K60" s="128">
        <f t="shared" si="36"/>
        <v>0</v>
      </c>
      <c r="L60" s="128">
        <f t="shared" si="36"/>
        <v>0</v>
      </c>
      <c r="M60" s="128">
        <f t="shared" si="36"/>
        <v>0</v>
      </c>
      <c r="N60" s="128">
        <f t="shared" si="36"/>
        <v>0</v>
      </c>
      <c r="O60" s="128">
        <f t="shared" si="36"/>
        <v>0</v>
      </c>
      <c r="P60" s="128">
        <f t="shared" si="36"/>
        <v>0</v>
      </c>
      <c r="Q60" s="265">
        <f>SUM(E60:P60)</f>
        <v>0</v>
      </c>
      <c r="R60" s="135"/>
      <c r="S60" s="592"/>
      <c r="T60" s="154" t="s">
        <v>259</v>
      </c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639"/>
      <c r="AG60" s="628">
        <f>+AG62+AG63</f>
        <v>0</v>
      </c>
      <c r="AH60" s="128">
        <f>+AH62+AH63</f>
        <v>0</v>
      </c>
      <c r="AI60" s="128">
        <f t="shared" ref="AI60:AR60" si="37">+AI62+AI63</f>
        <v>0</v>
      </c>
      <c r="AJ60" s="128">
        <f t="shared" si="37"/>
        <v>0</v>
      </c>
      <c r="AK60" s="128">
        <f t="shared" si="37"/>
        <v>0</v>
      </c>
      <c r="AL60" s="128">
        <f t="shared" si="37"/>
        <v>0</v>
      </c>
      <c r="AM60" s="128">
        <f t="shared" si="37"/>
        <v>0</v>
      </c>
      <c r="AN60" s="128">
        <f t="shared" si="37"/>
        <v>0</v>
      </c>
      <c r="AO60" s="128">
        <f t="shared" si="37"/>
        <v>0</v>
      </c>
      <c r="AP60" s="128">
        <f t="shared" si="37"/>
        <v>0</v>
      </c>
      <c r="AQ60" s="128">
        <f t="shared" si="37"/>
        <v>0</v>
      </c>
      <c r="AR60" s="128">
        <f t="shared" si="37"/>
        <v>0</v>
      </c>
      <c r="AS60" s="265">
        <f t="shared" si="23"/>
        <v>0</v>
      </c>
    </row>
    <row r="61" spans="2:45" x14ac:dyDescent="0.2">
      <c r="B61" s="592" t="s">
        <v>567</v>
      </c>
      <c r="C61" s="149" t="s">
        <v>232</v>
      </c>
      <c r="D61" s="150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265"/>
      <c r="R61" s="135"/>
      <c r="S61" s="592" t="s">
        <v>567</v>
      </c>
      <c r="T61" s="149" t="s">
        <v>232</v>
      </c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639"/>
      <c r="AG61" s="6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265">
        <f t="shared" si="23"/>
        <v>0</v>
      </c>
    </row>
    <row r="62" spans="2:45" x14ac:dyDescent="0.2">
      <c r="B62" s="592" t="s">
        <v>568</v>
      </c>
      <c r="C62" s="264" t="s">
        <v>441</v>
      </c>
      <c r="D62" s="150" t="s">
        <v>223</v>
      </c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53"/>
      <c r="R62" s="135"/>
      <c r="S62" s="592" t="s">
        <v>568</v>
      </c>
      <c r="T62" s="264" t="s">
        <v>441</v>
      </c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638"/>
      <c r="AG62" s="628">
        <f t="shared" ref="AG62:AR62" si="38">+E62*U62</f>
        <v>0</v>
      </c>
      <c r="AH62" s="128">
        <f t="shared" si="38"/>
        <v>0</v>
      </c>
      <c r="AI62" s="128">
        <f t="shared" si="38"/>
        <v>0</v>
      </c>
      <c r="AJ62" s="128">
        <f t="shared" si="38"/>
        <v>0</v>
      </c>
      <c r="AK62" s="128">
        <f t="shared" si="38"/>
        <v>0</v>
      </c>
      <c r="AL62" s="128">
        <f t="shared" si="38"/>
        <v>0</v>
      </c>
      <c r="AM62" s="128">
        <f t="shared" si="38"/>
        <v>0</v>
      </c>
      <c r="AN62" s="128">
        <f t="shared" si="38"/>
        <v>0</v>
      </c>
      <c r="AO62" s="128">
        <f t="shared" si="38"/>
        <v>0</v>
      </c>
      <c r="AP62" s="128">
        <f t="shared" si="38"/>
        <v>0</v>
      </c>
      <c r="AQ62" s="128">
        <f t="shared" si="38"/>
        <v>0</v>
      </c>
      <c r="AR62" s="128">
        <f t="shared" si="38"/>
        <v>0</v>
      </c>
      <c r="AS62" s="153">
        <f t="shared" si="23"/>
        <v>0</v>
      </c>
    </row>
    <row r="63" spans="2:45" x14ac:dyDescent="0.2">
      <c r="B63" s="592" t="s">
        <v>569</v>
      </c>
      <c r="C63" s="149" t="s">
        <v>224</v>
      </c>
      <c r="D63" s="150" t="s">
        <v>225</v>
      </c>
      <c r="E63" s="128">
        <f>E64+E65</f>
        <v>0</v>
      </c>
      <c r="F63" s="128">
        <f>F64+F65</f>
        <v>0</v>
      </c>
      <c r="G63" s="128">
        <f t="shared" ref="G63:P63" si="39">G64+G65</f>
        <v>0</v>
      </c>
      <c r="H63" s="128">
        <f t="shared" si="39"/>
        <v>0</v>
      </c>
      <c r="I63" s="128">
        <f t="shared" si="39"/>
        <v>0</v>
      </c>
      <c r="J63" s="128">
        <f t="shared" si="39"/>
        <v>0</v>
      </c>
      <c r="K63" s="128">
        <f t="shared" si="39"/>
        <v>0</v>
      </c>
      <c r="L63" s="128">
        <f t="shared" si="39"/>
        <v>0</v>
      </c>
      <c r="M63" s="128">
        <f t="shared" si="39"/>
        <v>0</v>
      </c>
      <c r="N63" s="128">
        <f t="shared" si="39"/>
        <v>0</v>
      </c>
      <c r="O63" s="128">
        <f t="shared" si="39"/>
        <v>0</v>
      </c>
      <c r="P63" s="128">
        <f t="shared" si="39"/>
        <v>0</v>
      </c>
      <c r="Q63" s="153">
        <f>SUM(E63:P63)</f>
        <v>0</v>
      </c>
      <c r="R63" s="135"/>
      <c r="S63" s="592" t="s">
        <v>569</v>
      </c>
      <c r="T63" s="149" t="s">
        <v>224</v>
      </c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639"/>
      <c r="AG63" s="628">
        <f>AG64+AG65</f>
        <v>0</v>
      </c>
      <c r="AH63" s="128">
        <f>AH64+AH65</f>
        <v>0</v>
      </c>
      <c r="AI63" s="128">
        <f t="shared" ref="AI63:AR63" si="40">AI64+AI65</f>
        <v>0</v>
      </c>
      <c r="AJ63" s="128">
        <f t="shared" si="40"/>
        <v>0</v>
      </c>
      <c r="AK63" s="128">
        <f t="shared" si="40"/>
        <v>0</v>
      </c>
      <c r="AL63" s="128">
        <f t="shared" si="40"/>
        <v>0</v>
      </c>
      <c r="AM63" s="128">
        <f t="shared" si="40"/>
        <v>0</v>
      </c>
      <c r="AN63" s="128">
        <f t="shared" si="40"/>
        <v>0</v>
      </c>
      <c r="AO63" s="128">
        <f t="shared" si="40"/>
        <v>0</v>
      </c>
      <c r="AP63" s="128">
        <f t="shared" si="40"/>
        <v>0</v>
      </c>
      <c r="AQ63" s="128">
        <f t="shared" si="40"/>
        <v>0</v>
      </c>
      <c r="AR63" s="128">
        <f t="shared" si="40"/>
        <v>0</v>
      </c>
      <c r="AS63" s="153">
        <f t="shared" si="23"/>
        <v>0</v>
      </c>
    </row>
    <row r="64" spans="2:45" x14ac:dyDescent="0.2">
      <c r="B64" s="592" t="s">
        <v>570</v>
      </c>
      <c r="C64" s="155" t="s">
        <v>444</v>
      </c>
      <c r="D64" s="150" t="s">
        <v>225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53">
        <f>SUM(E64:P64)</f>
        <v>0</v>
      </c>
      <c r="R64" s="135"/>
      <c r="S64" s="592" t="s">
        <v>570</v>
      </c>
      <c r="T64" s="155" t="s">
        <v>444</v>
      </c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638"/>
      <c r="AG64" s="628">
        <f t="shared" ref="AG64:AR65" si="41">+E64*U64</f>
        <v>0</v>
      </c>
      <c r="AH64" s="128">
        <f t="shared" si="41"/>
        <v>0</v>
      </c>
      <c r="AI64" s="128">
        <f t="shared" si="41"/>
        <v>0</v>
      </c>
      <c r="AJ64" s="128">
        <f t="shared" si="41"/>
        <v>0</v>
      </c>
      <c r="AK64" s="128">
        <f t="shared" si="41"/>
        <v>0</v>
      </c>
      <c r="AL64" s="128">
        <f t="shared" si="41"/>
        <v>0</v>
      </c>
      <c r="AM64" s="128">
        <f t="shared" si="41"/>
        <v>0</v>
      </c>
      <c r="AN64" s="128">
        <f t="shared" si="41"/>
        <v>0</v>
      </c>
      <c r="AO64" s="128">
        <f t="shared" si="41"/>
        <v>0</v>
      </c>
      <c r="AP64" s="128">
        <f t="shared" si="41"/>
        <v>0</v>
      </c>
      <c r="AQ64" s="128">
        <f t="shared" si="41"/>
        <v>0</v>
      </c>
      <c r="AR64" s="128">
        <f t="shared" si="41"/>
        <v>0</v>
      </c>
      <c r="AS64" s="153">
        <f t="shared" si="23"/>
        <v>0</v>
      </c>
    </row>
    <row r="65" spans="2:45" x14ac:dyDescent="0.2">
      <c r="B65" s="35" t="s">
        <v>571</v>
      </c>
      <c r="C65" s="155" t="s">
        <v>445</v>
      </c>
      <c r="D65" s="150" t="s">
        <v>225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53">
        <f>SUM(E65:P65)</f>
        <v>0</v>
      </c>
      <c r="R65" s="135"/>
      <c r="S65" s="35" t="s">
        <v>571</v>
      </c>
      <c r="T65" s="155" t="s">
        <v>445</v>
      </c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638"/>
      <c r="AG65" s="628">
        <f t="shared" si="41"/>
        <v>0</v>
      </c>
      <c r="AH65" s="128">
        <f t="shared" si="41"/>
        <v>0</v>
      </c>
      <c r="AI65" s="128">
        <f t="shared" si="41"/>
        <v>0</v>
      </c>
      <c r="AJ65" s="128">
        <f t="shared" si="41"/>
        <v>0</v>
      </c>
      <c r="AK65" s="128">
        <f t="shared" si="41"/>
        <v>0</v>
      </c>
      <c r="AL65" s="128">
        <f t="shared" si="41"/>
        <v>0</v>
      </c>
      <c r="AM65" s="128">
        <f t="shared" si="41"/>
        <v>0</v>
      </c>
      <c r="AN65" s="128">
        <f t="shared" si="41"/>
        <v>0</v>
      </c>
      <c r="AO65" s="128">
        <f t="shared" si="41"/>
        <v>0</v>
      </c>
      <c r="AP65" s="128">
        <f t="shared" si="41"/>
        <v>0</v>
      </c>
      <c r="AQ65" s="128">
        <f t="shared" si="41"/>
        <v>0</v>
      </c>
      <c r="AR65" s="128">
        <f t="shared" si="41"/>
        <v>0</v>
      </c>
      <c r="AS65" s="153">
        <f t="shared" si="23"/>
        <v>0</v>
      </c>
    </row>
    <row r="66" spans="2:45" x14ac:dyDescent="0.2">
      <c r="B66" s="35"/>
      <c r="C66" s="154" t="s">
        <v>267</v>
      </c>
      <c r="D66" s="157"/>
      <c r="E66" s="128">
        <f>+E68+E69</f>
        <v>0</v>
      </c>
      <c r="F66" s="128">
        <f>+F68+F69</f>
        <v>0</v>
      </c>
      <c r="G66" s="128">
        <f t="shared" ref="G66:P66" si="42">+G68+G69</f>
        <v>0</v>
      </c>
      <c r="H66" s="128">
        <f t="shared" si="42"/>
        <v>0</v>
      </c>
      <c r="I66" s="128">
        <f t="shared" si="42"/>
        <v>0</v>
      </c>
      <c r="J66" s="128">
        <f t="shared" si="42"/>
        <v>0</v>
      </c>
      <c r="K66" s="128">
        <f t="shared" si="42"/>
        <v>0</v>
      </c>
      <c r="L66" s="128">
        <f t="shared" si="42"/>
        <v>0</v>
      </c>
      <c r="M66" s="128">
        <f t="shared" si="42"/>
        <v>0</v>
      </c>
      <c r="N66" s="128">
        <f t="shared" si="42"/>
        <v>0</v>
      </c>
      <c r="O66" s="128">
        <f t="shared" si="42"/>
        <v>0</v>
      </c>
      <c r="P66" s="128">
        <f t="shared" si="42"/>
        <v>0</v>
      </c>
      <c r="Q66" s="265">
        <f>SUM(E66:P66)</f>
        <v>0</v>
      </c>
      <c r="R66" s="135"/>
      <c r="S66" s="35"/>
      <c r="T66" s="154" t="s">
        <v>267</v>
      </c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639"/>
      <c r="AG66" s="628">
        <f>+AG68+AG69</f>
        <v>0</v>
      </c>
      <c r="AH66" s="128">
        <f>+AH68+AH69</f>
        <v>0</v>
      </c>
      <c r="AI66" s="128">
        <f t="shared" ref="AI66:AR66" si="43">+AI68+AI69</f>
        <v>0</v>
      </c>
      <c r="AJ66" s="128">
        <f t="shared" si="43"/>
        <v>0</v>
      </c>
      <c r="AK66" s="128">
        <f t="shared" si="43"/>
        <v>0</v>
      </c>
      <c r="AL66" s="128">
        <f t="shared" si="43"/>
        <v>0</v>
      </c>
      <c r="AM66" s="128">
        <f t="shared" si="43"/>
        <v>0</v>
      </c>
      <c r="AN66" s="128">
        <f t="shared" si="43"/>
        <v>0</v>
      </c>
      <c r="AO66" s="128">
        <f t="shared" si="43"/>
        <v>0</v>
      </c>
      <c r="AP66" s="128">
        <f t="shared" si="43"/>
        <v>0</v>
      </c>
      <c r="AQ66" s="128">
        <f t="shared" si="43"/>
        <v>0</v>
      </c>
      <c r="AR66" s="128">
        <f t="shared" si="43"/>
        <v>0</v>
      </c>
      <c r="AS66" s="265">
        <f t="shared" si="23"/>
        <v>0</v>
      </c>
    </row>
    <row r="67" spans="2:45" x14ac:dyDescent="0.2">
      <c r="B67" s="35" t="s">
        <v>572</v>
      </c>
      <c r="C67" s="149" t="s">
        <v>232</v>
      </c>
      <c r="D67" s="150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265"/>
      <c r="R67" s="135"/>
      <c r="S67" s="35" t="s">
        <v>572</v>
      </c>
      <c r="T67" s="149" t="s">
        <v>232</v>
      </c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639"/>
      <c r="AG67" s="6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265">
        <f t="shared" si="23"/>
        <v>0</v>
      </c>
    </row>
    <row r="68" spans="2:45" x14ac:dyDescent="0.2">
      <c r="B68" s="35" t="s">
        <v>573</v>
      </c>
      <c r="C68" s="264" t="s">
        <v>441</v>
      </c>
      <c r="D68" s="150" t="s">
        <v>223</v>
      </c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53"/>
      <c r="R68" s="135"/>
      <c r="S68" s="35" t="s">
        <v>573</v>
      </c>
      <c r="T68" s="264" t="s">
        <v>441</v>
      </c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638"/>
      <c r="AG68" s="628">
        <f t="shared" ref="AG68:AR68" si="44">+E68*U68</f>
        <v>0</v>
      </c>
      <c r="AH68" s="128">
        <f t="shared" si="44"/>
        <v>0</v>
      </c>
      <c r="AI68" s="128">
        <f t="shared" si="44"/>
        <v>0</v>
      </c>
      <c r="AJ68" s="128">
        <f t="shared" si="44"/>
        <v>0</v>
      </c>
      <c r="AK68" s="128">
        <f t="shared" si="44"/>
        <v>0</v>
      </c>
      <c r="AL68" s="128">
        <f t="shared" si="44"/>
        <v>0</v>
      </c>
      <c r="AM68" s="128">
        <f t="shared" si="44"/>
        <v>0</v>
      </c>
      <c r="AN68" s="128">
        <f t="shared" si="44"/>
        <v>0</v>
      </c>
      <c r="AO68" s="128">
        <f t="shared" si="44"/>
        <v>0</v>
      </c>
      <c r="AP68" s="128">
        <f t="shared" si="44"/>
        <v>0</v>
      </c>
      <c r="AQ68" s="128">
        <f t="shared" si="44"/>
        <v>0</v>
      </c>
      <c r="AR68" s="128">
        <f t="shared" si="44"/>
        <v>0</v>
      </c>
      <c r="AS68" s="153">
        <f t="shared" si="23"/>
        <v>0</v>
      </c>
    </row>
    <row r="69" spans="2:45" x14ac:dyDescent="0.2">
      <c r="B69" s="35" t="s">
        <v>574</v>
      </c>
      <c r="C69" s="149" t="s">
        <v>224</v>
      </c>
      <c r="D69" s="150" t="s">
        <v>225</v>
      </c>
      <c r="E69" s="128">
        <f>E70+E73</f>
        <v>0</v>
      </c>
      <c r="F69" s="128">
        <f>F70+F73</f>
        <v>0</v>
      </c>
      <c r="G69" s="128">
        <f t="shared" ref="G69:P69" si="45">G70+G73</f>
        <v>0</v>
      </c>
      <c r="H69" s="128">
        <f t="shared" si="45"/>
        <v>0</v>
      </c>
      <c r="I69" s="128">
        <f t="shared" si="45"/>
        <v>0</v>
      </c>
      <c r="J69" s="128">
        <f t="shared" si="45"/>
        <v>0</v>
      </c>
      <c r="K69" s="128">
        <f t="shared" si="45"/>
        <v>0</v>
      </c>
      <c r="L69" s="128">
        <f t="shared" si="45"/>
        <v>0</v>
      </c>
      <c r="M69" s="128">
        <f t="shared" si="45"/>
        <v>0</v>
      </c>
      <c r="N69" s="128">
        <f t="shared" si="45"/>
        <v>0</v>
      </c>
      <c r="O69" s="128">
        <f t="shared" si="45"/>
        <v>0</v>
      </c>
      <c r="P69" s="128">
        <f t="shared" si="45"/>
        <v>0</v>
      </c>
      <c r="Q69" s="153">
        <f t="shared" ref="Q69:Q76" si="46">SUM(E69:P69)</f>
        <v>0</v>
      </c>
      <c r="R69" s="135"/>
      <c r="S69" s="35" t="s">
        <v>574</v>
      </c>
      <c r="T69" s="149" t="s">
        <v>224</v>
      </c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639"/>
      <c r="AG69" s="628">
        <f>AG70+AG73</f>
        <v>0</v>
      </c>
      <c r="AH69" s="128">
        <f>AH70+AH73</f>
        <v>0</v>
      </c>
      <c r="AI69" s="128">
        <f t="shared" ref="AI69:AR69" si="47">AI70+AI73</f>
        <v>0</v>
      </c>
      <c r="AJ69" s="128">
        <f t="shared" si="47"/>
        <v>0</v>
      </c>
      <c r="AK69" s="128">
        <f t="shared" si="47"/>
        <v>0</v>
      </c>
      <c r="AL69" s="128">
        <f t="shared" si="47"/>
        <v>0</v>
      </c>
      <c r="AM69" s="128">
        <f t="shared" si="47"/>
        <v>0</v>
      </c>
      <c r="AN69" s="128">
        <f t="shared" si="47"/>
        <v>0</v>
      </c>
      <c r="AO69" s="128">
        <f t="shared" si="47"/>
        <v>0</v>
      </c>
      <c r="AP69" s="128">
        <f t="shared" si="47"/>
        <v>0</v>
      </c>
      <c r="AQ69" s="128">
        <f t="shared" si="47"/>
        <v>0</v>
      </c>
      <c r="AR69" s="128">
        <f t="shared" si="47"/>
        <v>0</v>
      </c>
      <c r="AS69" s="153">
        <f t="shared" si="23"/>
        <v>0</v>
      </c>
    </row>
    <row r="70" spans="2:45" x14ac:dyDescent="0.2">
      <c r="B70" s="35" t="s">
        <v>575</v>
      </c>
      <c r="C70" s="155" t="s">
        <v>446</v>
      </c>
      <c r="D70" s="150" t="s">
        <v>225</v>
      </c>
      <c r="E70" s="128">
        <f>E71+E72</f>
        <v>0</v>
      </c>
      <c r="F70" s="128">
        <f>F71+F72</f>
        <v>0</v>
      </c>
      <c r="G70" s="128">
        <f t="shared" ref="G70:P70" si="48">G71+G72</f>
        <v>0</v>
      </c>
      <c r="H70" s="128">
        <f t="shared" si="48"/>
        <v>0</v>
      </c>
      <c r="I70" s="128">
        <f t="shared" si="48"/>
        <v>0</v>
      </c>
      <c r="J70" s="128">
        <f t="shared" si="48"/>
        <v>0</v>
      </c>
      <c r="K70" s="128">
        <f t="shared" si="48"/>
        <v>0</v>
      </c>
      <c r="L70" s="128">
        <f t="shared" si="48"/>
        <v>0</v>
      </c>
      <c r="M70" s="128">
        <f t="shared" si="48"/>
        <v>0</v>
      </c>
      <c r="N70" s="128">
        <f t="shared" si="48"/>
        <v>0</v>
      </c>
      <c r="O70" s="128">
        <f t="shared" si="48"/>
        <v>0</v>
      </c>
      <c r="P70" s="128">
        <f t="shared" si="48"/>
        <v>0</v>
      </c>
      <c r="Q70" s="153">
        <f t="shared" si="46"/>
        <v>0</v>
      </c>
      <c r="R70" s="135"/>
      <c r="S70" s="35" t="s">
        <v>575</v>
      </c>
      <c r="T70" s="155" t="s">
        <v>446</v>
      </c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639"/>
      <c r="AG70" s="628">
        <f>AG71+AG72</f>
        <v>0</v>
      </c>
      <c r="AH70" s="128">
        <f>AH71+AH72</f>
        <v>0</v>
      </c>
      <c r="AI70" s="128">
        <f t="shared" ref="AI70:AR70" si="49">AI71+AI72</f>
        <v>0</v>
      </c>
      <c r="AJ70" s="128">
        <f t="shared" si="49"/>
        <v>0</v>
      </c>
      <c r="AK70" s="128">
        <f t="shared" si="49"/>
        <v>0</v>
      </c>
      <c r="AL70" s="128">
        <f t="shared" si="49"/>
        <v>0</v>
      </c>
      <c r="AM70" s="128">
        <f t="shared" si="49"/>
        <v>0</v>
      </c>
      <c r="AN70" s="128">
        <f t="shared" si="49"/>
        <v>0</v>
      </c>
      <c r="AO70" s="128">
        <f t="shared" si="49"/>
        <v>0</v>
      </c>
      <c r="AP70" s="128">
        <f t="shared" si="49"/>
        <v>0</v>
      </c>
      <c r="AQ70" s="128">
        <f t="shared" si="49"/>
        <v>0</v>
      </c>
      <c r="AR70" s="128">
        <f t="shared" si="49"/>
        <v>0</v>
      </c>
      <c r="AS70" s="153">
        <f t="shared" si="23"/>
        <v>0</v>
      </c>
    </row>
    <row r="71" spans="2:45" x14ac:dyDescent="0.2">
      <c r="B71" s="35" t="s">
        <v>576</v>
      </c>
      <c r="C71" s="155" t="s">
        <v>447</v>
      </c>
      <c r="D71" s="150" t="s">
        <v>225</v>
      </c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53">
        <f t="shared" si="46"/>
        <v>0</v>
      </c>
      <c r="R71" s="135"/>
      <c r="S71" s="35" t="s">
        <v>576</v>
      </c>
      <c r="T71" s="155" t="s">
        <v>447</v>
      </c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638"/>
      <c r="AG71" s="628">
        <f t="shared" ref="AG71:AR72" si="50">+E71*U71</f>
        <v>0</v>
      </c>
      <c r="AH71" s="128">
        <f t="shared" si="50"/>
        <v>0</v>
      </c>
      <c r="AI71" s="128">
        <f t="shared" si="50"/>
        <v>0</v>
      </c>
      <c r="AJ71" s="128">
        <f t="shared" si="50"/>
        <v>0</v>
      </c>
      <c r="AK71" s="128">
        <f t="shared" si="50"/>
        <v>0</v>
      </c>
      <c r="AL71" s="128">
        <f t="shared" si="50"/>
        <v>0</v>
      </c>
      <c r="AM71" s="128">
        <f t="shared" si="50"/>
        <v>0</v>
      </c>
      <c r="AN71" s="128">
        <f t="shared" si="50"/>
        <v>0</v>
      </c>
      <c r="AO71" s="128">
        <f t="shared" si="50"/>
        <v>0</v>
      </c>
      <c r="AP71" s="128">
        <f t="shared" si="50"/>
        <v>0</v>
      </c>
      <c r="AQ71" s="128">
        <f t="shared" si="50"/>
        <v>0</v>
      </c>
      <c r="AR71" s="128">
        <f t="shared" si="50"/>
        <v>0</v>
      </c>
      <c r="AS71" s="153">
        <f t="shared" si="23"/>
        <v>0</v>
      </c>
    </row>
    <row r="72" spans="2:45" x14ac:dyDescent="0.2">
      <c r="B72" s="35" t="s">
        <v>577</v>
      </c>
      <c r="C72" s="155" t="s">
        <v>448</v>
      </c>
      <c r="D72" s="150" t="s">
        <v>225</v>
      </c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53">
        <f t="shared" si="46"/>
        <v>0</v>
      </c>
      <c r="R72" s="135"/>
      <c r="S72" s="35" t="s">
        <v>577</v>
      </c>
      <c r="T72" s="155" t="s">
        <v>448</v>
      </c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638"/>
      <c r="AG72" s="628">
        <f t="shared" si="50"/>
        <v>0</v>
      </c>
      <c r="AH72" s="128">
        <f t="shared" si="50"/>
        <v>0</v>
      </c>
      <c r="AI72" s="128">
        <f t="shared" si="50"/>
        <v>0</v>
      </c>
      <c r="AJ72" s="128">
        <f t="shared" si="50"/>
        <v>0</v>
      </c>
      <c r="AK72" s="128">
        <f t="shared" si="50"/>
        <v>0</v>
      </c>
      <c r="AL72" s="128">
        <f t="shared" si="50"/>
        <v>0</v>
      </c>
      <c r="AM72" s="128">
        <f t="shared" si="50"/>
        <v>0</v>
      </c>
      <c r="AN72" s="128">
        <f t="shared" si="50"/>
        <v>0</v>
      </c>
      <c r="AO72" s="128">
        <f t="shared" si="50"/>
        <v>0</v>
      </c>
      <c r="AP72" s="128">
        <f t="shared" si="50"/>
        <v>0</v>
      </c>
      <c r="AQ72" s="128">
        <f t="shared" si="50"/>
        <v>0</v>
      </c>
      <c r="AR72" s="128">
        <f t="shared" si="50"/>
        <v>0</v>
      </c>
      <c r="AS72" s="153">
        <f t="shared" si="23"/>
        <v>0</v>
      </c>
    </row>
    <row r="73" spans="2:45" x14ac:dyDescent="0.2">
      <c r="B73" s="35" t="s">
        <v>578</v>
      </c>
      <c r="C73" s="155" t="s">
        <v>449</v>
      </c>
      <c r="D73" s="150" t="s">
        <v>225</v>
      </c>
      <c r="E73" s="128">
        <f>E74+E75</f>
        <v>0</v>
      </c>
      <c r="F73" s="128">
        <f>F74+F75</f>
        <v>0</v>
      </c>
      <c r="G73" s="128">
        <f t="shared" ref="G73:P73" si="51">G74+G75</f>
        <v>0</v>
      </c>
      <c r="H73" s="128">
        <f t="shared" si="51"/>
        <v>0</v>
      </c>
      <c r="I73" s="128">
        <f t="shared" si="51"/>
        <v>0</v>
      </c>
      <c r="J73" s="128">
        <f t="shared" si="51"/>
        <v>0</v>
      </c>
      <c r="K73" s="128">
        <f t="shared" si="51"/>
        <v>0</v>
      </c>
      <c r="L73" s="128">
        <f t="shared" si="51"/>
        <v>0</v>
      </c>
      <c r="M73" s="128">
        <f t="shared" si="51"/>
        <v>0</v>
      </c>
      <c r="N73" s="128">
        <f t="shared" si="51"/>
        <v>0</v>
      </c>
      <c r="O73" s="128">
        <f t="shared" si="51"/>
        <v>0</v>
      </c>
      <c r="P73" s="128">
        <f t="shared" si="51"/>
        <v>0</v>
      </c>
      <c r="Q73" s="153">
        <f t="shared" si="46"/>
        <v>0</v>
      </c>
      <c r="R73" s="135"/>
      <c r="S73" s="35" t="s">
        <v>578</v>
      </c>
      <c r="T73" s="155" t="s">
        <v>449</v>
      </c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639"/>
      <c r="AG73" s="628">
        <f>AG74+AG75</f>
        <v>0</v>
      </c>
      <c r="AH73" s="128">
        <f>AH74+AH75</f>
        <v>0</v>
      </c>
      <c r="AI73" s="128">
        <f t="shared" ref="AI73:AR73" si="52">AI74+AI75</f>
        <v>0</v>
      </c>
      <c r="AJ73" s="128">
        <f t="shared" si="52"/>
        <v>0</v>
      </c>
      <c r="AK73" s="128">
        <f t="shared" si="52"/>
        <v>0</v>
      </c>
      <c r="AL73" s="128">
        <f t="shared" si="52"/>
        <v>0</v>
      </c>
      <c r="AM73" s="128">
        <f t="shared" si="52"/>
        <v>0</v>
      </c>
      <c r="AN73" s="128">
        <f t="shared" si="52"/>
        <v>0</v>
      </c>
      <c r="AO73" s="128">
        <f t="shared" si="52"/>
        <v>0</v>
      </c>
      <c r="AP73" s="128">
        <f t="shared" si="52"/>
        <v>0</v>
      </c>
      <c r="AQ73" s="128">
        <f t="shared" si="52"/>
        <v>0</v>
      </c>
      <c r="AR73" s="128">
        <f t="shared" si="52"/>
        <v>0</v>
      </c>
      <c r="AS73" s="153">
        <f t="shared" si="23"/>
        <v>0</v>
      </c>
    </row>
    <row r="74" spans="2:45" x14ac:dyDescent="0.2">
      <c r="B74" s="35" t="s">
        <v>579</v>
      </c>
      <c r="C74" s="155" t="s">
        <v>447</v>
      </c>
      <c r="D74" s="150" t="s">
        <v>225</v>
      </c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53">
        <f t="shared" si="46"/>
        <v>0</v>
      </c>
      <c r="R74" s="135"/>
      <c r="S74" s="35" t="s">
        <v>579</v>
      </c>
      <c r="T74" s="155" t="s">
        <v>447</v>
      </c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638"/>
      <c r="AG74" s="628">
        <f t="shared" ref="AG74:AR75" si="53">+E74*U74</f>
        <v>0</v>
      </c>
      <c r="AH74" s="128">
        <f t="shared" si="53"/>
        <v>0</v>
      </c>
      <c r="AI74" s="128">
        <f t="shared" si="53"/>
        <v>0</v>
      </c>
      <c r="AJ74" s="128">
        <f t="shared" si="53"/>
        <v>0</v>
      </c>
      <c r="AK74" s="128">
        <f t="shared" si="53"/>
        <v>0</v>
      </c>
      <c r="AL74" s="128">
        <f t="shared" si="53"/>
        <v>0</v>
      </c>
      <c r="AM74" s="128">
        <f t="shared" si="53"/>
        <v>0</v>
      </c>
      <c r="AN74" s="128">
        <f t="shared" si="53"/>
        <v>0</v>
      </c>
      <c r="AO74" s="128">
        <f t="shared" si="53"/>
        <v>0</v>
      </c>
      <c r="AP74" s="128">
        <f t="shared" si="53"/>
        <v>0</v>
      </c>
      <c r="AQ74" s="128">
        <f t="shared" si="53"/>
        <v>0</v>
      </c>
      <c r="AR74" s="128">
        <f t="shared" si="53"/>
        <v>0</v>
      </c>
      <c r="AS74" s="153">
        <f t="shared" si="23"/>
        <v>0</v>
      </c>
    </row>
    <row r="75" spans="2:45" x14ac:dyDescent="0.2">
      <c r="B75" s="35" t="s">
        <v>580</v>
      </c>
      <c r="C75" s="155" t="s">
        <v>448</v>
      </c>
      <c r="D75" s="150" t="s">
        <v>225</v>
      </c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53">
        <f t="shared" si="46"/>
        <v>0</v>
      </c>
      <c r="R75" s="135"/>
      <c r="S75" s="35" t="s">
        <v>580</v>
      </c>
      <c r="T75" s="155" t="s">
        <v>448</v>
      </c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638"/>
      <c r="AG75" s="628">
        <f t="shared" si="53"/>
        <v>0</v>
      </c>
      <c r="AH75" s="128">
        <f t="shared" si="53"/>
        <v>0</v>
      </c>
      <c r="AI75" s="128">
        <f t="shared" si="53"/>
        <v>0</v>
      </c>
      <c r="AJ75" s="128">
        <f t="shared" si="53"/>
        <v>0</v>
      </c>
      <c r="AK75" s="128">
        <f t="shared" si="53"/>
        <v>0</v>
      </c>
      <c r="AL75" s="128">
        <f t="shared" si="53"/>
        <v>0</v>
      </c>
      <c r="AM75" s="128">
        <f t="shared" si="53"/>
        <v>0</v>
      </c>
      <c r="AN75" s="128">
        <f t="shared" si="53"/>
        <v>0</v>
      </c>
      <c r="AO75" s="128">
        <f t="shared" si="53"/>
        <v>0</v>
      </c>
      <c r="AP75" s="128">
        <f t="shared" si="53"/>
        <v>0</v>
      </c>
      <c r="AQ75" s="128">
        <f t="shared" si="53"/>
        <v>0</v>
      </c>
      <c r="AR75" s="128">
        <f t="shared" si="53"/>
        <v>0</v>
      </c>
      <c r="AS75" s="153">
        <f t="shared" si="23"/>
        <v>0</v>
      </c>
    </row>
    <row r="76" spans="2:45" x14ac:dyDescent="0.2">
      <c r="B76" s="35" t="s">
        <v>34</v>
      </c>
      <c r="C76" s="149" t="s">
        <v>276</v>
      </c>
      <c r="D76" s="150" t="s">
        <v>225</v>
      </c>
      <c r="E76" s="128">
        <f>E77+E81+E87+E93</f>
        <v>0</v>
      </c>
      <c r="F76" s="128">
        <f>F77+F81+F87+F93</f>
        <v>0</v>
      </c>
      <c r="G76" s="128">
        <f t="shared" ref="G76:O76" si="54">G77+G81+G87+G93</f>
        <v>0</v>
      </c>
      <c r="H76" s="128">
        <f t="shared" si="54"/>
        <v>0</v>
      </c>
      <c r="I76" s="128">
        <f t="shared" si="54"/>
        <v>0</v>
      </c>
      <c r="J76" s="128">
        <f t="shared" si="54"/>
        <v>0</v>
      </c>
      <c r="K76" s="128">
        <f t="shared" si="54"/>
        <v>0</v>
      </c>
      <c r="L76" s="128">
        <f t="shared" si="54"/>
        <v>0</v>
      </c>
      <c r="M76" s="128">
        <f t="shared" si="54"/>
        <v>0</v>
      </c>
      <c r="N76" s="128">
        <f t="shared" si="54"/>
        <v>0</v>
      </c>
      <c r="O76" s="128">
        <f t="shared" si="54"/>
        <v>0</v>
      </c>
      <c r="P76" s="128">
        <f>P77+P81+P87+P93</f>
        <v>0</v>
      </c>
      <c r="Q76" s="153">
        <f t="shared" si="46"/>
        <v>0</v>
      </c>
      <c r="R76" s="135"/>
      <c r="S76" s="35" t="s">
        <v>34</v>
      </c>
      <c r="T76" s="149" t="s">
        <v>276</v>
      </c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639"/>
      <c r="AG76" s="628">
        <f>AG77+AG81+AG87+AG93</f>
        <v>0</v>
      </c>
      <c r="AH76" s="128">
        <f>AH77+AH81+AH87+AH93</f>
        <v>0</v>
      </c>
      <c r="AI76" s="128">
        <f t="shared" ref="AI76:AR76" si="55">AI77+AI81+AI87+AI93</f>
        <v>0</v>
      </c>
      <c r="AJ76" s="128">
        <f t="shared" si="55"/>
        <v>0</v>
      </c>
      <c r="AK76" s="128">
        <f t="shared" si="55"/>
        <v>0</v>
      </c>
      <c r="AL76" s="128">
        <f t="shared" si="55"/>
        <v>0</v>
      </c>
      <c r="AM76" s="128">
        <f t="shared" si="55"/>
        <v>0</v>
      </c>
      <c r="AN76" s="128">
        <f t="shared" si="55"/>
        <v>0</v>
      </c>
      <c r="AO76" s="128">
        <f t="shared" si="55"/>
        <v>0</v>
      </c>
      <c r="AP76" s="128">
        <f t="shared" si="55"/>
        <v>0</v>
      </c>
      <c r="AQ76" s="128">
        <f t="shared" si="55"/>
        <v>0</v>
      </c>
      <c r="AR76" s="128">
        <f t="shared" si="55"/>
        <v>0</v>
      </c>
      <c r="AS76" s="153">
        <f t="shared" si="23"/>
        <v>0</v>
      </c>
    </row>
    <row r="77" spans="2:45" x14ac:dyDescent="0.2">
      <c r="B77" s="35"/>
      <c r="C77" s="154" t="s">
        <v>259</v>
      </c>
      <c r="D77" s="150"/>
      <c r="E77" s="128">
        <f>+E79+E80</f>
        <v>0</v>
      </c>
      <c r="F77" s="128">
        <f>+F79+F80</f>
        <v>0</v>
      </c>
      <c r="G77" s="128">
        <f t="shared" ref="G77:P77" si="56">+G79+G80</f>
        <v>0</v>
      </c>
      <c r="H77" s="128">
        <f t="shared" si="56"/>
        <v>0</v>
      </c>
      <c r="I77" s="128">
        <f t="shared" si="56"/>
        <v>0</v>
      </c>
      <c r="J77" s="128">
        <f t="shared" si="56"/>
        <v>0</v>
      </c>
      <c r="K77" s="128">
        <f t="shared" si="56"/>
        <v>0</v>
      </c>
      <c r="L77" s="128">
        <f t="shared" si="56"/>
        <v>0</v>
      </c>
      <c r="M77" s="128">
        <f t="shared" si="56"/>
        <v>0</v>
      </c>
      <c r="N77" s="128">
        <f t="shared" si="56"/>
        <v>0</v>
      </c>
      <c r="O77" s="128">
        <f t="shared" si="56"/>
        <v>0</v>
      </c>
      <c r="P77" s="128">
        <f t="shared" si="56"/>
        <v>0</v>
      </c>
      <c r="Q77" s="265">
        <f>SUM(E77:P77)</f>
        <v>0</v>
      </c>
      <c r="R77" s="135"/>
      <c r="S77" s="35"/>
      <c r="T77" s="154" t="s">
        <v>259</v>
      </c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639"/>
      <c r="AG77" s="628">
        <f>+AG79+AG80</f>
        <v>0</v>
      </c>
      <c r="AH77" s="128">
        <f>+AH79+AH80</f>
        <v>0</v>
      </c>
      <c r="AI77" s="128">
        <f t="shared" ref="AI77:AR77" si="57">+AI79+AI80</f>
        <v>0</v>
      </c>
      <c r="AJ77" s="128">
        <f t="shared" si="57"/>
        <v>0</v>
      </c>
      <c r="AK77" s="128">
        <f t="shared" si="57"/>
        <v>0</v>
      </c>
      <c r="AL77" s="128">
        <f t="shared" si="57"/>
        <v>0</v>
      </c>
      <c r="AM77" s="128">
        <f t="shared" si="57"/>
        <v>0</v>
      </c>
      <c r="AN77" s="128">
        <f t="shared" si="57"/>
        <v>0</v>
      </c>
      <c r="AO77" s="128">
        <f t="shared" si="57"/>
        <v>0</v>
      </c>
      <c r="AP77" s="128">
        <f t="shared" si="57"/>
        <v>0</v>
      </c>
      <c r="AQ77" s="128">
        <f t="shared" si="57"/>
        <v>0</v>
      </c>
      <c r="AR77" s="128">
        <f t="shared" si="57"/>
        <v>0</v>
      </c>
      <c r="AS77" s="265">
        <f t="shared" si="23"/>
        <v>0</v>
      </c>
    </row>
    <row r="78" spans="2:45" x14ac:dyDescent="0.2">
      <c r="B78" s="35" t="s">
        <v>130</v>
      </c>
      <c r="C78" s="149" t="s">
        <v>232</v>
      </c>
      <c r="D78" s="150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265"/>
      <c r="R78" s="135"/>
      <c r="S78" s="35" t="s">
        <v>130</v>
      </c>
      <c r="T78" s="149" t="s">
        <v>232</v>
      </c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639"/>
      <c r="AG78" s="6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265">
        <f t="shared" si="23"/>
        <v>0</v>
      </c>
    </row>
    <row r="79" spans="2:45" x14ac:dyDescent="0.2">
      <c r="B79" s="35" t="s">
        <v>132</v>
      </c>
      <c r="C79" s="264" t="s">
        <v>441</v>
      </c>
      <c r="D79" s="150" t="s">
        <v>223</v>
      </c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53"/>
      <c r="R79" s="135"/>
      <c r="S79" s="35" t="s">
        <v>132</v>
      </c>
      <c r="T79" s="264" t="s">
        <v>441</v>
      </c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638"/>
      <c r="AG79" s="628">
        <f t="shared" ref="AG79:AR80" si="58">+E79*U79</f>
        <v>0</v>
      </c>
      <c r="AH79" s="128">
        <f t="shared" si="58"/>
        <v>0</v>
      </c>
      <c r="AI79" s="128">
        <f t="shared" si="58"/>
        <v>0</v>
      </c>
      <c r="AJ79" s="128">
        <f t="shared" si="58"/>
        <v>0</v>
      </c>
      <c r="AK79" s="128">
        <f t="shared" si="58"/>
        <v>0</v>
      </c>
      <c r="AL79" s="128">
        <f t="shared" si="58"/>
        <v>0</v>
      </c>
      <c r="AM79" s="128">
        <f t="shared" si="58"/>
        <v>0</v>
      </c>
      <c r="AN79" s="128">
        <f t="shared" si="58"/>
        <v>0</v>
      </c>
      <c r="AO79" s="128">
        <f t="shared" si="58"/>
        <v>0</v>
      </c>
      <c r="AP79" s="128">
        <f t="shared" si="58"/>
        <v>0</v>
      </c>
      <c r="AQ79" s="128">
        <f t="shared" si="58"/>
        <v>0</v>
      </c>
      <c r="AR79" s="128">
        <f t="shared" si="58"/>
        <v>0</v>
      </c>
      <c r="AS79" s="153">
        <f t="shared" si="23"/>
        <v>0</v>
      </c>
    </row>
    <row r="80" spans="2:45" x14ac:dyDescent="0.2">
      <c r="B80" s="35" t="s">
        <v>581</v>
      </c>
      <c r="C80" s="149" t="s">
        <v>224</v>
      </c>
      <c r="D80" s="150" t="s">
        <v>225</v>
      </c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53">
        <f>SUM(E80:P80)</f>
        <v>0</v>
      </c>
      <c r="R80" s="135"/>
      <c r="S80" s="35" t="s">
        <v>581</v>
      </c>
      <c r="T80" s="149" t="s">
        <v>224</v>
      </c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638"/>
      <c r="AG80" s="628">
        <f t="shared" si="58"/>
        <v>0</v>
      </c>
      <c r="AH80" s="128">
        <f t="shared" si="58"/>
        <v>0</v>
      </c>
      <c r="AI80" s="128">
        <f t="shared" si="58"/>
        <v>0</v>
      </c>
      <c r="AJ80" s="128">
        <f t="shared" si="58"/>
        <v>0</v>
      </c>
      <c r="AK80" s="128">
        <f t="shared" si="58"/>
        <v>0</v>
      </c>
      <c r="AL80" s="128">
        <f t="shared" si="58"/>
        <v>0</v>
      </c>
      <c r="AM80" s="128">
        <f t="shared" si="58"/>
        <v>0</v>
      </c>
      <c r="AN80" s="128">
        <f t="shared" si="58"/>
        <v>0</v>
      </c>
      <c r="AO80" s="128">
        <f t="shared" si="58"/>
        <v>0</v>
      </c>
      <c r="AP80" s="128">
        <f t="shared" si="58"/>
        <v>0</v>
      </c>
      <c r="AQ80" s="128">
        <f t="shared" si="58"/>
        <v>0</v>
      </c>
      <c r="AR80" s="128">
        <f t="shared" si="58"/>
        <v>0</v>
      </c>
      <c r="AS80" s="153">
        <f t="shared" si="23"/>
        <v>0</v>
      </c>
    </row>
    <row r="81" spans="2:45" x14ac:dyDescent="0.2">
      <c r="B81" s="35"/>
      <c r="C81" s="154" t="s">
        <v>267</v>
      </c>
      <c r="D81" s="157"/>
      <c r="E81" s="128">
        <f>+E83+E84</f>
        <v>0</v>
      </c>
      <c r="F81" s="128">
        <f>+F83+F84</f>
        <v>0</v>
      </c>
      <c r="G81" s="128">
        <f t="shared" ref="G81:P81" si="59">+G83+G84</f>
        <v>0</v>
      </c>
      <c r="H81" s="128">
        <f t="shared" si="59"/>
        <v>0</v>
      </c>
      <c r="I81" s="128">
        <f t="shared" si="59"/>
        <v>0</v>
      </c>
      <c r="J81" s="128">
        <f t="shared" si="59"/>
        <v>0</v>
      </c>
      <c r="K81" s="128">
        <f t="shared" si="59"/>
        <v>0</v>
      </c>
      <c r="L81" s="128">
        <f t="shared" si="59"/>
        <v>0</v>
      </c>
      <c r="M81" s="128">
        <f t="shared" si="59"/>
        <v>0</v>
      </c>
      <c r="N81" s="128">
        <f t="shared" si="59"/>
        <v>0</v>
      </c>
      <c r="O81" s="128">
        <f t="shared" si="59"/>
        <v>0</v>
      </c>
      <c r="P81" s="128">
        <f t="shared" si="59"/>
        <v>0</v>
      </c>
      <c r="Q81" s="153">
        <f>SUM(E81:P81)</f>
        <v>0</v>
      </c>
      <c r="R81" s="135"/>
      <c r="S81" s="35"/>
      <c r="T81" s="154" t="s">
        <v>267</v>
      </c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639"/>
      <c r="AG81" s="628">
        <f>+AG83+AG84</f>
        <v>0</v>
      </c>
      <c r="AH81" s="128">
        <f>+AH83+AH84</f>
        <v>0</v>
      </c>
      <c r="AI81" s="128">
        <f t="shared" ref="AI81:AR81" si="60">+AI83+AI84</f>
        <v>0</v>
      </c>
      <c r="AJ81" s="128">
        <f t="shared" si="60"/>
        <v>0</v>
      </c>
      <c r="AK81" s="128">
        <f t="shared" si="60"/>
        <v>0</v>
      </c>
      <c r="AL81" s="128">
        <f t="shared" si="60"/>
        <v>0</v>
      </c>
      <c r="AM81" s="128">
        <f t="shared" si="60"/>
        <v>0</v>
      </c>
      <c r="AN81" s="128">
        <f t="shared" si="60"/>
        <v>0</v>
      </c>
      <c r="AO81" s="128">
        <f t="shared" si="60"/>
        <v>0</v>
      </c>
      <c r="AP81" s="128">
        <f t="shared" si="60"/>
        <v>0</v>
      </c>
      <c r="AQ81" s="128">
        <f t="shared" si="60"/>
        <v>0</v>
      </c>
      <c r="AR81" s="128">
        <f t="shared" si="60"/>
        <v>0</v>
      </c>
      <c r="AS81" s="153">
        <f t="shared" si="23"/>
        <v>0</v>
      </c>
    </row>
    <row r="82" spans="2:45" x14ac:dyDescent="0.2">
      <c r="B82" s="35" t="s">
        <v>582</v>
      </c>
      <c r="C82" s="149" t="s">
        <v>232</v>
      </c>
      <c r="D82" s="150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265"/>
      <c r="R82" s="135"/>
      <c r="S82" s="35" t="s">
        <v>582</v>
      </c>
      <c r="T82" s="149" t="s">
        <v>232</v>
      </c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639"/>
      <c r="AG82" s="6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265">
        <f t="shared" si="23"/>
        <v>0</v>
      </c>
    </row>
    <row r="83" spans="2:45" x14ac:dyDescent="0.2">
      <c r="B83" s="35" t="s">
        <v>583</v>
      </c>
      <c r="C83" s="264" t="s">
        <v>441</v>
      </c>
      <c r="D83" s="150" t="s">
        <v>223</v>
      </c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53"/>
      <c r="R83" s="135"/>
      <c r="S83" s="35" t="s">
        <v>583</v>
      </c>
      <c r="T83" s="264" t="s">
        <v>441</v>
      </c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638"/>
      <c r="AG83" s="628">
        <f t="shared" ref="AG83:AR83" si="61">+E83*U83</f>
        <v>0</v>
      </c>
      <c r="AH83" s="128">
        <f t="shared" si="61"/>
        <v>0</v>
      </c>
      <c r="AI83" s="128">
        <f t="shared" si="61"/>
        <v>0</v>
      </c>
      <c r="AJ83" s="128">
        <f t="shared" si="61"/>
        <v>0</v>
      </c>
      <c r="AK83" s="128">
        <f t="shared" si="61"/>
        <v>0</v>
      </c>
      <c r="AL83" s="128">
        <f t="shared" si="61"/>
        <v>0</v>
      </c>
      <c r="AM83" s="128">
        <f t="shared" si="61"/>
        <v>0</v>
      </c>
      <c r="AN83" s="128">
        <f t="shared" si="61"/>
        <v>0</v>
      </c>
      <c r="AO83" s="128">
        <f t="shared" si="61"/>
        <v>0</v>
      </c>
      <c r="AP83" s="128">
        <f t="shared" si="61"/>
        <v>0</v>
      </c>
      <c r="AQ83" s="128">
        <f t="shared" si="61"/>
        <v>0</v>
      </c>
      <c r="AR83" s="128">
        <f t="shared" si="61"/>
        <v>0</v>
      </c>
      <c r="AS83" s="153">
        <f t="shared" si="23"/>
        <v>0</v>
      </c>
    </row>
    <row r="84" spans="2:45" x14ac:dyDescent="0.2">
      <c r="B84" s="35" t="s">
        <v>584</v>
      </c>
      <c r="C84" s="149" t="s">
        <v>224</v>
      </c>
      <c r="D84" s="150" t="s">
        <v>225</v>
      </c>
      <c r="E84" s="128">
        <f>E85+E86</f>
        <v>0</v>
      </c>
      <c r="F84" s="128">
        <f>F85+F86</f>
        <v>0</v>
      </c>
      <c r="G84" s="128">
        <f t="shared" ref="G84:P84" si="62">G85+G86</f>
        <v>0</v>
      </c>
      <c r="H84" s="128">
        <f t="shared" si="62"/>
        <v>0</v>
      </c>
      <c r="I84" s="128">
        <f t="shared" si="62"/>
        <v>0</v>
      </c>
      <c r="J84" s="128">
        <f t="shared" si="62"/>
        <v>0</v>
      </c>
      <c r="K84" s="128">
        <f t="shared" si="62"/>
        <v>0</v>
      </c>
      <c r="L84" s="128">
        <f t="shared" si="62"/>
        <v>0</v>
      </c>
      <c r="M84" s="128">
        <f t="shared" si="62"/>
        <v>0</v>
      </c>
      <c r="N84" s="128">
        <f t="shared" si="62"/>
        <v>0</v>
      </c>
      <c r="O84" s="128">
        <f t="shared" si="62"/>
        <v>0</v>
      </c>
      <c r="P84" s="128">
        <f t="shared" si="62"/>
        <v>0</v>
      </c>
      <c r="Q84" s="153">
        <f>SUM(E84:P84)</f>
        <v>0</v>
      </c>
      <c r="R84" s="135"/>
      <c r="S84" s="35" t="s">
        <v>584</v>
      </c>
      <c r="T84" s="149" t="s">
        <v>224</v>
      </c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639"/>
      <c r="AG84" s="628">
        <f>AG85+AG86</f>
        <v>0</v>
      </c>
      <c r="AH84" s="128">
        <f>AH85+AH86</f>
        <v>0</v>
      </c>
      <c r="AI84" s="128">
        <f t="shared" ref="AI84:AR84" si="63">AI85+AI86</f>
        <v>0</v>
      </c>
      <c r="AJ84" s="128">
        <f t="shared" si="63"/>
        <v>0</v>
      </c>
      <c r="AK84" s="128">
        <f t="shared" si="63"/>
        <v>0</v>
      </c>
      <c r="AL84" s="128">
        <f t="shared" si="63"/>
        <v>0</v>
      </c>
      <c r="AM84" s="128">
        <f t="shared" si="63"/>
        <v>0</v>
      </c>
      <c r="AN84" s="128">
        <f t="shared" si="63"/>
        <v>0</v>
      </c>
      <c r="AO84" s="128">
        <f t="shared" si="63"/>
        <v>0</v>
      </c>
      <c r="AP84" s="128">
        <f t="shared" si="63"/>
        <v>0</v>
      </c>
      <c r="AQ84" s="128">
        <f t="shared" si="63"/>
        <v>0</v>
      </c>
      <c r="AR84" s="128">
        <f t="shared" si="63"/>
        <v>0</v>
      </c>
      <c r="AS84" s="153">
        <f t="shared" si="23"/>
        <v>0</v>
      </c>
    </row>
    <row r="85" spans="2:45" x14ac:dyDescent="0.2">
      <c r="B85" s="35" t="s">
        <v>585</v>
      </c>
      <c r="C85" s="155" t="s">
        <v>446</v>
      </c>
      <c r="D85" s="150" t="s">
        <v>225</v>
      </c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53">
        <f>SUM(E85:P85)</f>
        <v>0</v>
      </c>
      <c r="R85" s="135"/>
      <c r="S85" s="35" t="s">
        <v>585</v>
      </c>
      <c r="T85" s="155" t="s">
        <v>446</v>
      </c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638"/>
      <c r="AG85" s="628">
        <f t="shared" ref="AG85:AR86" si="64">+E85*U85</f>
        <v>0</v>
      </c>
      <c r="AH85" s="128">
        <f t="shared" si="64"/>
        <v>0</v>
      </c>
      <c r="AI85" s="128">
        <f t="shared" si="64"/>
        <v>0</v>
      </c>
      <c r="AJ85" s="128">
        <f t="shared" si="64"/>
        <v>0</v>
      </c>
      <c r="AK85" s="128">
        <f t="shared" si="64"/>
        <v>0</v>
      </c>
      <c r="AL85" s="128">
        <f t="shared" si="64"/>
        <v>0</v>
      </c>
      <c r="AM85" s="128">
        <f t="shared" si="64"/>
        <v>0</v>
      </c>
      <c r="AN85" s="128">
        <f t="shared" si="64"/>
        <v>0</v>
      </c>
      <c r="AO85" s="128">
        <f t="shared" si="64"/>
        <v>0</v>
      </c>
      <c r="AP85" s="128">
        <f t="shared" si="64"/>
        <v>0</v>
      </c>
      <c r="AQ85" s="128">
        <f t="shared" si="64"/>
        <v>0</v>
      </c>
      <c r="AR85" s="128">
        <f t="shared" si="64"/>
        <v>0</v>
      </c>
      <c r="AS85" s="153">
        <f t="shared" si="23"/>
        <v>0</v>
      </c>
    </row>
    <row r="86" spans="2:45" x14ac:dyDescent="0.2">
      <c r="B86" s="35" t="s">
        <v>586</v>
      </c>
      <c r="C86" s="155" t="s">
        <v>449</v>
      </c>
      <c r="D86" s="150" t="s">
        <v>225</v>
      </c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53">
        <f>SUM(E86:P86)</f>
        <v>0</v>
      </c>
      <c r="R86" s="135"/>
      <c r="S86" s="35" t="s">
        <v>586</v>
      </c>
      <c r="T86" s="155" t="s">
        <v>449</v>
      </c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638"/>
      <c r="AG86" s="628">
        <f t="shared" si="64"/>
        <v>0</v>
      </c>
      <c r="AH86" s="128">
        <f t="shared" si="64"/>
        <v>0</v>
      </c>
      <c r="AI86" s="128">
        <f t="shared" si="64"/>
        <v>0</v>
      </c>
      <c r="AJ86" s="128">
        <f t="shared" si="64"/>
        <v>0</v>
      </c>
      <c r="AK86" s="128">
        <f t="shared" si="64"/>
        <v>0</v>
      </c>
      <c r="AL86" s="128">
        <f t="shared" si="64"/>
        <v>0</v>
      </c>
      <c r="AM86" s="128">
        <f t="shared" si="64"/>
        <v>0</v>
      </c>
      <c r="AN86" s="128">
        <f t="shared" si="64"/>
        <v>0</v>
      </c>
      <c r="AO86" s="128">
        <f t="shared" si="64"/>
        <v>0</v>
      </c>
      <c r="AP86" s="128">
        <f t="shared" si="64"/>
        <v>0</v>
      </c>
      <c r="AQ86" s="128">
        <f t="shared" si="64"/>
        <v>0</v>
      </c>
      <c r="AR86" s="128">
        <f t="shared" si="64"/>
        <v>0</v>
      </c>
      <c r="AS86" s="153">
        <f t="shared" si="23"/>
        <v>0</v>
      </c>
    </row>
    <row r="87" spans="2:45" x14ac:dyDescent="0.2">
      <c r="B87" s="35"/>
      <c r="C87" s="154" t="s">
        <v>450</v>
      </c>
      <c r="D87" s="150"/>
      <c r="E87" s="128">
        <f>+E89+E90</f>
        <v>0</v>
      </c>
      <c r="F87" s="128">
        <f>+F89+F90</f>
        <v>0</v>
      </c>
      <c r="G87" s="128">
        <f t="shared" ref="G87:P87" si="65">+G89+G90</f>
        <v>0</v>
      </c>
      <c r="H87" s="128">
        <f t="shared" si="65"/>
        <v>0</v>
      </c>
      <c r="I87" s="128">
        <f t="shared" si="65"/>
        <v>0</v>
      </c>
      <c r="J87" s="128">
        <f t="shared" si="65"/>
        <v>0</v>
      </c>
      <c r="K87" s="128">
        <f t="shared" si="65"/>
        <v>0</v>
      </c>
      <c r="L87" s="128">
        <f t="shared" si="65"/>
        <v>0</v>
      </c>
      <c r="M87" s="128">
        <f t="shared" si="65"/>
        <v>0</v>
      </c>
      <c r="N87" s="128">
        <f t="shared" si="65"/>
        <v>0</v>
      </c>
      <c r="O87" s="128">
        <f t="shared" si="65"/>
        <v>0</v>
      </c>
      <c r="P87" s="128">
        <f t="shared" si="65"/>
        <v>0</v>
      </c>
      <c r="Q87" s="153">
        <f>SUM(E87:P87)</f>
        <v>0</v>
      </c>
      <c r="R87" s="135"/>
      <c r="S87" s="35"/>
      <c r="T87" s="154" t="s">
        <v>450</v>
      </c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639"/>
      <c r="AG87" s="628">
        <f>+AG89+AG90</f>
        <v>0</v>
      </c>
      <c r="AH87" s="128">
        <f>+AH89+AH90</f>
        <v>0</v>
      </c>
      <c r="AI87" s="128">
        <f t="shared" ref="AI87:AR87" si="66">+AI89+AI90</f>
        <v>0</v>
      </c>
      <c r="AJ87" s="128">
        <f t="shared" si="66"/>
        <v>0</v>
      </c>
      <c r="AK87" s="128">
        <f t="shared" si="66"/>
        <v>0</v>
      </c>
      <c r="AL87" s="128">
        <f t="shared" si="66"/>
        <v>0</v>
      </c>
      <c r="AM87" s="128">
        <f t="shared" si="66"/>
        <v>0</v>
      </c>
      <c r="AN87" s="128">
        <f t="shared" si="66"/>
        <v>0</v>
      </c>
      <c r="AO87" s="128">
        <f t="shared" si="66"/>
        <v>0</v>
      </c>
      <c r="AP87" s="128">
        <f t="shared" si="66"/>
        <v>0</v>
      </c>
      <c r="AQ87" s="128">
        <f t="shared" si="66"/>
        <v>0</v>
      </c>
      <c r="AR87" s="128">
        <f t="shared" si="66"/>
        <v>0</v>
      </c>
      <c r="AS87" s="153">
        <f t="shared" si="23"/>
        <v>0</v>
      </c>
    </row>
    <row r="88" spans="2:45" x14ac:dyDescent="0.2">
      <c r="B88" s="35" t="s">
        <v>587</v>
      </c>
      <c r="C88" s="149" t="s">
        <v>232</v>
      </c>
      <c r="D88" s="150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265"/>
      <c r="R88" s="135"/>
      <c r="S88" s="35" t="s">
        <v>587</v>
      </c>
      <c r="T88" s="149" t="s">
        <v>232</v>
      </c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639"/>
      <c r="AG88" s="6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265">
        <f t="shared" si="23"/>
        <v>0</v>
      </c>
    </row>
    <row r="89" spans="2:45" x14ac:dyDescent="0.2">
      <c r="B89" s="35" t="s">
        <v>588</v>
      </c>
      <c r="C89" s="264" t="s">
        <v>441</v>
      </c>
      <c r="D89" s="150" t="s">
        <v>223</v>
      </c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53">
        <f>SUM(E89:P89)</f>
        <v>0</v>
      </c>
      <c r="R89" s="135"/>
      <c r="S89" s="35" t="s">
        <v>588</v>
      </c>
      <c r="T89" s="264" t="s">
        <v>441</v>
      </c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638"/>
      <c r="AG89" s="628">
        <f t="shared" ref="AG89:AR89" si="67">+E89*U89</f>
        <v>0</v>
      </c>
      <c r="AH89" s="128">
        <f t="shared" si="67"/>
        <v>0</v>
      </c>
      <c r="AI89" s="128">
        <f t="shared" si="67"/>
        <v>0</v>
      </c>
      <c r="AJ89" s="128">
        <f t="shared" si="67"/>
        <v>0</v>
      </c>
      <c r="AK89" s="128">
        <f t="shared" si="67"/>
        <v>0</v>
      </c>
      <c r="AL89" s="128">
        <f t="shared" si="67"/>
        <v>0</v>
      </c>
      <c r="AM89" s="128">
        <f t="shared" si="67"/>
        <v>0</v>
      </c>
      <c r="AN89" s="128">
        <f t="shared" si="67"/>
        <v>0</v>
      </c>
      <c r="AO89" s="128">
        <f t="shared" si="67"/>
        <v>0</v>
      </c>
      <c r="AP89" s="128">
        <f t="shared" si="67"/>
        <v>0</v>
      </c>
      <c r="AQ89" s="128">
        <f t="shared" si="67"/>
        <v>0</v>
      </c>
      <c r="AR89" s="128">
        <f t="shared" si="67"/>
        <v>0</v>
      </c>
      <c r="AS89" s="153">
        <f t="shared" si="23"/>
        <v>0</v>
      </c>
    </row>
    <row r="90" spans="2:45" x14ac:dyDescent="0.2">
      <c r="B90" s="35" t="s">
        <v>589</v>
      </c>
      <c r="C90" s="157" t="s">
        <v>224</v>
      </c>
      <c r="D90" s="150" t="s">
        <v>225</v>
      </c>
      <c r="E90" s="128">
        <f>E91+E92</f>
        <v>0</v>
      </c>
      <c r="F90" s="128">
        <f>F91+F92</f>
        <v>0</v>
      </c>
      <c r="G90" s="128">
        <f t="shared" ref="G90:P90" si="68">G91+G92</f>
        <v>0</v>
      </c>
      <c r="H90" s="128">
        <f t="shared" si="68"/>
        <v>0</v>
      </c>
      <c r="I90" s="128">
        <f t="shared" si="68"/>
        <v>0</v>
      </c>
      <c r="J90" s="128">
        <f t="shared" si="68"/>
        <v>0</v>
      </c>
      <c r="K90" s="128">
        <f t="shared" si="68"/>
        <v>0</v>
      </c>
      <c r="L90" s="128">
        <f t="shared" si="68"/>
        <v>0</v>
      </c>
      <c r="M90" s="128">
        <f t="shared" si="68"/>
        <v>0</v>
      </c>
      <c r="N90" s="128">
        <f t="shared" si="68"/>
        <v>0</v>
      </c>
      <c r="O90" s="128">
        <f t="shared" si="68"/>
        <v>0</v>
      </c>
      <c r="P90" s="128">
        <f t="shared" si="68"/>
        <v>0</v>
      </c>
      <c r="Q90" s="153">
        <f>SUM(E90:P90)</f>
        <v>0</v>
      </c>
      <c r="R90" s="135"/>
      <c r="S90" s="35" t="s">
        <v>589</v>
      </c>
      <c r="T90" s="157" t="s">
        <v>224</v>
      </c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639"/>
      <c r="AG90" s="628">
        <f>AG91+AG92</f>
        <v>0</v>
      </c>
      <c r="AH90" s="128">
        <f>AH91+AH92</f>
        <v>0</v>
      </c>
      <c r="AI90" s="128">
        <f t="shared" ref="AI90:AR90" si="69">AI91+AI92</f>
        <v>0</v>
      </c>
      <c r="AJ90" s="128">
        <f t="shared" si="69"/>
        <v>0</v>
      </c>
      <c r="AK90" s="128">
        <f t="shared" si="69"/>
        <v>0</v>
      </c>
      <c r="AL90" s="128">
        <f t="shared" si="69"/>
        <v>0</v>
      </c>
      <c r="AM90" s="128">
        <f t="shared" si="69"/>
        <v>0</v>
      </c>
      <c r="AN90" s="128">
        <f t="shared" si="69"/>
        <v>0</v>
      </c>
      <c r="AO90" s="128">
        <f t="shared" si="69"/>
        <v>0</v>
      </c>
      <c r="AP90" s="128">
        <f t="shared" si="69"/>
        <v>0</v>
      </c>
      <c r="AQ90" s="128">
        <f t="shared" si="69"/>
        <v>0</v>
      </c>
      <c r="AR90" s="128">
        <f t="shared" si="69"/>
        <v>0</v>
      </c>
      <c r="AS90" s="153">
        <f t="shared" si="23"/>
        <v>0</v>
      </c>
    </row>
    <row r="91" spans="2:45" x14ac:dyDescent="0.2">
      <c r="B91" s="35" t="s">
        <v>590</v>
      </c>
      <c r="C91" s="188" t="s">
        <v>446</v>
      </c>
      <c r="D91" s="150" t="s">
        <v>225</v>
      </c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53">
        <f>SUM(E91:P91)</f>
        <v>0</v>
      </c>
      <c r="R91" s="135"/>
      <c r="S91" s="35" t="s">
        <v>590</v>
      </c>
      <c r="T91" s="188" t="s">
        <v>446</v>
      </c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638"/>
      <c r="AG91" s="628">
        <f t="shared" ref="AG91:AR92" si="70">+E91*U91</f>
        <v>0</v>
      </c>
      <c r="AH91" s="128">
        <f t="shared" si="70"/>
        <v>0</v>
      </c>
      <c r="AI91" s="128">
        <f t="shared" si="70"/>
        <v>0</v>
      </c>
      <c r="AJ91" s="128">
        <f t="shared" si="70"/>
        <v>0</v>
      </c>
      <c r="AK91" s="128">
        <f t="shared" si="70"/>
        <v>0</v>
      </c>
      <c r="AL91" s="128">
        <f t="shared" si="70"/>
        <v>0</v>
      </c>
      <c r="AM91" s="128">
        <f t="shared" si="70"/>
        <v>0</v>
      </c>
      <c r="AN91" s="128">
        <f t="shared" si="70"/>
        <v>0</v>
      </c>
      <c r="AO91" s="128">
        <f t="shared" si="70"/>
        <v>0</v>
      </c>
      <c r="AP91" s="128">
        <f t="shared" si="70"/>
        <v>0</v>
      </c>
      <c r="AQ91" s="128">
        <f t="shared" si="70"/>
        <v>0</v>
      </c>
      <c r="AR91" s="128">
        <f t="shared" si="70"/>
        <v>0</v>
      </c>
      <c r="AS91" s="153">
        <f t="shared" si="23"/>
        <v>0</v>
      </c>
    </row>
    <row r="92" spans="2:45" x14ac:dyDescent="0.2">
      <c r="B92" s="35" t="s">
        <v>591</v>
      </c>
      <c r="C92" s="188" t="s">
        <v>449</v>
      </c>
      <c r="D92" s="150" t="s">
        <v>225</v>
      </c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53">
        <f>SUM(E92:P92)</f>
        <v>0</v>
      </c>
      <c r="R92" s="135"/>
      <c r="S92" s="35" t="s">
        <v>591</v>
      </c>
      <c r="T92" s="188" t="s">
        <v>449</v>
      </c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638"/>
      <c r="AG92" s="628">
        <f t="shared" si="70"/>
        <v>0</v>
      </c>
      <c r="AH92" s="128">
        <f t="shared" si="70"/>
        <v>0</v>
      </c>
      <c r="AI92" s="128">
        <f t="shared" si="70"/>
        <v>0</v>
      </c>
      <c r="AJ92" s="128">
        <f t="shared" si="70"/>
        <v>0</v>
      </c>
      <c r="AK92" s="128">
        <f t="shared" si="70"/>
        <v>0</v>
      </c>
      <c r="AL92" s="128">
        <f t="shared" si="70"/>
        <v>0</v>
      </c>
      <c r="AM92" s="128">
        <f t="shared" si="70"/>
        <v>0</v>
      </c>
      <c r="AN92" s="128">
        <f t="shared" si="70"/>
        <v>0</v>
      </c>
      <c r="AO92" s="128">
        <f t="shared" si="70"/>
        <v>0</v>
      </c>
      <c r="AP92" s="128">
        <f t="shared" si="70"/>
        <v>0</v>
      </c>
      <c r="AQ92" s="128">
        <f t="shared" si="70"/>
        <v>0</v>
      </c>
      <c r="AR92" s="128">
        <f t="shared" si="70"/>
        <v>0</v>
      </c>
      <c r="AS92" s="153">
        <f t="shared" si="23"/>
        <v>0</v>
      </c>
    </row>
    <row r="93" spans="2:45" x14ac:dyDescent="0.2">
      <c r="B93" s="29"/>
      <c r="C93" s="445" t="s">
        <v>282</v>
      </c>
      <c r="D93" s="143"/>
      <c r="E93" s="148">
        <f>+E95+E96</f>
        <v>0</v>
      </c>
      <c r="F93" s="148">
        <f>+F95+F96</f>
        <v>0</v>
      </c>
      <c r="G93" s="148">
        <f t="shared" ref="G93:P93" si="71">+G95+G96</f>
        <v>0</v>
      </c>
      <c r="H93" s="148">
        <f t="shared" si="71"/>
        <v>0</v>
      </c>
      <c r="I93" s="148">
        <f t="shared" si="71"/>
        <v>0</v>
      </c>
      <c r="J93" s="148">
        <f t="shared" si="71"/>
        <v>0</v>
      </c>
      <c r="K93" s="148">
        <f t="shared" si="71"/>
        <v>0</v>
      </c>
      <c r="L93" s="148">
        <f t="shared" si="71"/>
        <v>0</v>
      </c>
      <c r="M93" s="148">
        <f t="shared" si="71"/>
        <v>0</v>
      </c>
      <c r="N93" s="148">
        <f t="shared" si="71"/>
        <v>0</v>
      </c>
      <c r="O93" s="148">
        <f t="shared" si="71"/>
        <v>0</v>
      </c>
      <c r="P93" s="148">
        <f t="shared" si="71"/>
        <v>0</v>
      </c>
      <c r="Q93" s="176">
        <f>SUM(E93:P93)</f>
        <v>0</v>
      </c>
      <c r="R93" s="135"/>
      <c r="S93" s="29"/>
      <c r="T93" s="445" t="s">
        <v>282</v>
      </c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637"/>
      <c r="AG93" s="627">
        <f>+AG95+AG96</f>
        <v>0</v>
      </c>
      <c r="AH93" s="148">
        <f>+AH95+AH96</f>
        <v>0</v>
      </c>
      <c r="AI93" s="148">
        <f t="shared" ref="AI93:AR93" si="72">+AI95+AI96</f>
        <v>0</v>
      </c>
      <c r="AJ93" s="148">
        <f t="shared" si="72"/>
        <v>0</v>
      </c>
      <c r="AK93" s="148">
        <f t="shared" si="72"/>
        <v>0</v>
      </c>
      <c r="AL93" s="148">
        <f t="shared" si="72"/>
        <v>0</v>
      </c>
      <c r="AM93" s="148">
        <f t="shared" si="72"/>
        <v>0</v>
      </c>
      <c r="AN93" s="148">
        <f t="shared" si="72"/>
        <v>0</v>
      </c>
      <c r="AO93" s="148">
        <f t="shared" si="72"/>
        <v>0</v>
      </c>
      <c r="AP93" s="148">
        <f t="shared" si="72"/>
        <v>0</v>
      </c>
      <c r="AQ93" s="148">
        <f t="shared" si="72"/>
        <v>0</v>
      </c>
      <c r="AR93" s="148">
        <f t="shared" si="72"/>
        <v>0</v>
      </c>
      <c r="AS93" s="176">
        <f t="shared" si="23"/>
        <v>0</v>
      </c>
    </row>
    <row r="94" spans="2:45" x14ac:dyDescent="0.2">
      <c r="B94" s="35" t="s">
        <v>592</v>
      </c>
      <c r="C94" s="149" t="s">
        <v>232</v>
      </c>
      <c r="D94" s="150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265"/>
      <c r="R94" s="135"/>
      <c r="S94" s="35" t="s">
        <v>592</v>
      </c>
      <c r="T94" s="149" t="s">
        <v>232</v>
      </c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639"/>
      <c r="AG94" s="6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265">
        <f t="shared" si="23"/>
        <v>0</v>
      </c>
    </row>
    <row r="95" spans="2:45" x14ac:dyDescent="0.2">
      <c r="B95" s="35" t="s">
        <v>593</v>
      </c>
      <c r="C95" s="264" t="s">
        <v>441</v>
      </c>
      <c r="D95" s="150" t="s">
        <v>223</v>
      </c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53">
        <f>SUM(E95:P95)</f>
        <v>0</v>
      </c>
      <c r="R95" s="135"/>
      <c r="S95" s="35" t="s">
        <v>593</v>
      </c>
      <c r="T95" s="264" t="s">
        <v>441</v>
      </c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638"/>
      <c r="AG95" s="628">
        <f t="shared" ref="AG95:AR96" si="73">+E95*U95</f>
        <v>0</v>
      </c>
      <c r="AH95" s="128">
        <f t="shared" si="73"/>
        <v>0</v>
      </c>
      <c r="AI95" s="128">
        <f t="shared" si="73"/>
        <v>0</v>
      </c>
      <c r="AJ95" s="128">
        <f t="shared" si="73"/>
        <v>0</v>
      </c>
      <c r="AK95" s="128">
        <f t="shared" si="73"/>
        <v>0</v>
      </c>
      <c r="AL95" s="128">
        <f t="shared" si="73"/>
        <v>0</v>
      </c>
      <c r="AM95" s="128">
        <f t="shared" si="73"/>
        <v>0</v>
      </c>
      <c r="AN95" s="128">
        <f t="shared" si="73"/>
        <v>0</v>
      </c>
      <c r="AO95" s="128">
        <f t="shared" si="73"/>
        <v>0</v>
      </c>
      <c r="AP95" s="128">
        <f t="shared" si="73"/>
        <v>0</v>
      </c>
      <c r="AQ95" s="128">
        <f t="shared" si="73"/>
        <v>0</v>
      </c>
      <c r="AR95" s="128">
        <f t="shared" si="73"/>
        <v>0</v>
      </c>
      <c r="AS95" s="153">
        <f t="shared" si="23"/>
        <v>0</v>
      </c>
    </row>
    <row r="96" spans="2:45" x14ac:dyDescent="0.2">
      <c r="B96" s="35" t="s">
        <v>594</v>
      </c>
      <c r="C96" s="157" t="s">
        <v>224</v>
      </c>
      <c r="D96" s="150" t="s">
        <v>225</v>
      </c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53">
        <f>SUM(E96:P96)</f>
        <v>0</v>
      </c>
      <c r="R96" s="135"/>
      <c r="S96" s="35" t="s">
        <v>594</v>
      </c>
      <c r="T96" s="157" t="s">
        <v>224</v>
      </c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638"/>
      <c r="AG96" s="628">
        <f t="shared" si="73"/>
        <v>0</v>
      </c>
      <c r="AH96" s="128">
        <f t="shared" si="73"/>
        <v>0</v>
      </c>
      <c r="AI96" s="128">
        <f t="shared" si="73"/>
        <v>0</v>
      </c>
      <c r="AJ96" s="128">
        <f t="shared" si="73"/>
        <v>0</v>
      </c>
      <c r="AK96" s="128">
        <f t="shared" si="73"/>
        <v>0</v>
      </c>
      <c r="AL96" s="128">
        <f t="shared" si="73"/>
        <v>0</v>
      </c>
      <c r="AM96" s="128">
        <f t="shared" si="73"/>
        <v>0</v>
      </c>
      <c r="AN96" s="128">
        <f t="shared" si="73"/>
        <v>0</v>
      </c>
      <c r="AO96" s="128">
        <f t="shared" si="73"/>
        <v>0</v>
      </c>
      <c r="AP96" s="128">
        <f t="shared" si="73"/>
        <v>0</v>
      </c>
      <c r="AQ96" s="128">
        <f t="shared" si="73"/>
        <v>0</v>
      </c>
      <c r="AR96" s="128">
        <f t="shared" si="73"/>
        <v>0</v>
      </c>
      <c r="AS96" s="153">
        <f t="shared" si="23"/>
        <v>0</v>
      </c>
    </row>
    <row r="97" spans="2:45" x14ac:dyDescent="0.2">
      <c r="B97" s="26" t="s">
        <v>250</v>
      </c>
      <c r="C97" s="191" t="s">
        <v>451</v>
      </c>
      <c r="D97" s="132" t="s">
        <v>225</v>
      </c>
      <c r="E97" s="133">
        <f>E58+E46</f>
        <v>0</v>
      </c>
      <c r="F97" s="133">
        <f>F58+F46</f>
        <v>0</v>
      </c>
      <c r="G97" s="133">
        <f t="shared" ref="G97:P97" si="74">G58+G46</f>
        <v>0</v>
      </c>
      <c r="H97" s="133">
        <f t="shared" si="74"/>
        <v>0</v>
      </c>
      <c r="I97" s="133">
        <f t="shared" si="74"/>
        <v>0</v>
      </c>
      <c r="J97" s="133">
        <f t="shared" si="74"/>
        <v>0</v>
      </c>
      <c r="K97" s="133">
        <f t="shared" si="74"/>
        <v>0</v>
      </c>
      <c r="L97" s="133">
        <f t="shared" si="74"/>
        <v>0</v>
      </c>
      <c r="M97" s="133">
        <f t="shared" si="74"/>
        <v>0</v>
      </c>
      <c r="N97" s="133">
        <f t="shared" si="74"/>
        <v>0</v>
      </c>
      <c r="O97" s="133">
        <f t="shared" si="74"/>
        <v>0</v>
      </c>
      <c r="P97" s="133">
        <f t="shared" si="74"/>
        <v>0</v>
      </c>
      <c r="Q97" s="134">
        <f>SUM(E97:P97)</f>
        <v>0</v>
      </c>
      <c r="R97" s="135"/>
      <c r="S97" s="26" t="s">
        <v>250</v>
      </c>
      <c r="T97" s="191" t="s">
        <v>451</v>
      </c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635"/>
      <c r="AG97" s="625">
        <f>AG58+AG46</f>
        <v>0</v>
      </c>
      <c r="AH97" s="133">
        <f>AH58+AH46</f>
        <v>0</v>
      </c>
      <c r="AI97" s="133">
        <f t="shared" ref="AI97:AR97" si="75">AI58+AI46</f>
        <v>0</v>
      </c>
      <c r="AJ97" s="133">
        <f t="shared" si="75"/>
        <v>0</v>
      </c>
      <c r="AK97" s="133">
        <f t="shared" si="75"/>
        <v>0</v>
      </c>
      <c r="AL97" s="133">
        <f t="shared" si="75"/>
        <v>0</v>
      </c>
      <c r="AM97" s="133">
        <f t="shared" si="75"/>
        <v>0</v>
      </c>
      <c r="AN97" s="133">
        <f t="shared" si="75"/>
        <v>0</v>
      </c>
      <c r="AO97" s="133">
        <f t="shared" si="75"/>
        <v>0</v>
      </c>
      <c r="AP97" s="133">
        <f t="shared" si="75"/>
        <v>0</v>
      </c>
      <c r="AQ97" s="133">
        <f t="shared" si="75"/>
        <v>0</v>
      </c>
      <c r="AR97" s="133">
        <f t="shared" si="75"/>
        <v>0</v>
      </c>
      <c r="AS97" s="134">
        <f t="shared" si="23"/>
        <v>0</v>
      </c>
    </row>
    <row r="98" spans="2:45" x14ac:dyDescent="0.2">
      <c r="B98" s="26" t="s">
        <v>3</v>
      </c>
      <c r="C98" s="131" t="s">
        <v>283</v>
      </c>
      <c r="D98" s="132" t="s">
        <v>225</v>
      </c>
      <c r="E98" s="133">
        <f>E101+E104</f>
        <v>0</v>
      </c>
      <c r="F98" s="133">
        <f>F101+F104</f>
        <v>0</v>
      </c>
      <c r="G98" s="133">
        <f t="shared" ref="G98:P98" si="76">G101+G104</f>
        <v>0</v>
      </c>
      <c r="H98" s="133">
        <f t="shared" si="76"/>
        <v>0</v>
      </c>
      <c r="I98" s="133">
        <f t="shared" si="76"/>
        <v>0</v>
      </c>
      <c r="J98" s="133">
        <f t="shared" si="76"/>
        <v>0</v>
      </c>
      <c r="K98" s="133">
        <f t="shared" si="76"/>
        <v>0</v>
      </c>
      <c r="L98" s="133">
        <f t="shared" si="76"/>
        <v>0</v>
      </c>
      <c r="M98" s="133">
        <f t="shared" si="76"/>
        <v>0</v>
      </c>
      <c r="N98" s="133">
        <f t="shared" si="76"/>
        <v>0</v>
      </c>
      <c r="O98" s="133">
        <f t="shared" si="76"/>
        <v>0</v>
      </c>
      <c r="P98" s="133">
        <f t="shared" si="76"/>
        <v>0</v>
      </c>
      <c r="Q98" s="134">
        <f>SUM(E98:P98)</f>
        <v>0</v>
      </c>
      <c r="R98" s="135"/>
      <c r="S98" s="26" t="s">
        <v>3</v>
      </c>
      <c r="T98" s="131" t="s">
        <v>283</v>
      </c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635"/>
      <c r="AG98" s="625">
        <f>AG101+AG104</f>
        <v>0</v>
      </c>
      <c r="AH98" s="133">
        <f>AH101+AH104</f>
        <v>0</v>
      </c>
      <c r="AI98" s="133">
        <f t="shared" ref="AI98:AR98" si="77">AI101+AI104</f>
        <v>0</v>
      </c>
      <c r="AJ98" s="133">
        <f t="shared" si="77"/>
        <v>0</v>
      </c>
      <c r="AK98" s="133">
        <f t="shared" si="77"/>
        <v>0</v>
      </c>
      <c r="AL98" s="133">
        <f t="shared" si="77"/>
        <v>0</v>
      </c>
      <c r="AM98" s="133">
        <f t="shared" si="77"/>
        <v>0</v>
      </c>
      <c r="AN98" s="133">
        <f t="shared" si="77"/>
        <v>0</v>
      </c>
      <c r="AO98" s="133">
        <f t="shared" si="77"/>
        <v>0</v>
      </c>
      <c r="AP98" s="133">
        <f t="shared" si="77"/>
        <v>0</v>
      </c>
      <c r="AQ98" s="133">
        <f t="shared" si="77"/>
        <v>0</v>
      </c>
      <c r="AR98" s="133">
        <f t="shared" si="77"/>
        <v>0</v>
      </c>
      <c r="AS98" s="134">
        <f t="shared" si="23"/>
        <v>0</v>
      </c>
    </row>
    <row r="99" spans="2:45" x14ac:dyDescent="0.2">
      <c r="B99" s="594" t="s">
        <v>157</v>
      </c>
      <c r="C99" s="183" t="s">
        <v>284</v>
      </c>
      <c r="D99" s="184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40"/>
      <c r="R99" s="135"/>
      <c r="S99" s="594" t="s">
        <v>157</v>
      </c>
      <c r="T99" s="183" t="s">
        <v>284</v>
      </c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643"/>
      <c r="AG99" s="631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40">
        <f t="shared" si="23"/>
        <v>0</v>
      </c>
    </row>
    <row r="100" spans="2:45" x14ac:dyDescent="0.2">
      <c r="B100" s="35" t="s">
        <v>158</v>
      </c>
      <c r="C100" s="187" t="s">
        <v>285</v>
      </c>
      <c r="D100" s="150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53"/>
      <c r="R100" s="135"/>
      <c r="S100" s="35" t="s">
        <v>158</v>
      </c>
      <c r="T100" s="187" t="s">
        <v>285</v>
      </c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639"/>
      <c r="AG100" s="6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53">
        <f t="shared" si="23"/>
        <v>0</v>
      </c>
    </row>
    <row r="101" spans="2:45" x14ac:dyDescent="0.2">
      <c r="B101" s="35" t="s">
        <v>159</v>
      </c>
      <c r="C101" s="187" t="s">
        <v>224</v>
      </c>
      <c r="D101" s="150" t="s">
        <v>225</v>
      </c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53">
        <f>SUM(E101:P101)</f>
        <v>0</v>
      </c>
      <c r="R101" s="135"/>
      <c r="S101" s="35" t="s">
        <v>159</v>
      </c>
      <c r="T101" s="187" t="s">
        <v>224</v>
      </c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638"/>
      <c r="AG101" s="628">
        <f t="shared" ref="AG101:AR101" si="78">+E101*U101</f>
        <v>0</v>
      </c>
      <c r="AH101" s="128">
        <f t="shared" si="78"/>
        <v>0</v>
      </c>
      <c r="AI101" s="128">
        <f t="shared" si="78"/>
        <v>0</v>
      </c>
      <c r="AJ101" s="128">
        <f t="shared" si="78"/>
        <v>0</v>
      </c>
      <c r="AK101" s="128">
        <f t="shared" si="78"/>
        <v>0</v>
      </c>
      <c r="AL101" s="128">
        <f t="shared" si="78"/>
        <v>0</v>
      </c>
      <c r="AM101" s="128">
        <f t="shared" si="78"/>
        <v>0</v>
      </c>
      <c r="AN101" s="128">
        <f t="shared" si="78"/>
        <v>0</v>
      </c>
      <c r="AO101" s="128">
        <f t="shared" si="78"/>
        <v>0</v>
      </c>
      <c r="AP101" s="128">
        <f t="shared" si="78"/>
        <v>0</v>
      </c>
      <c r="AQ101" s="128">
        <f t="shared" si="78"/>
        <v>0</v>
      </c>
      <c r="AR101" s="128">
        <f t="shared" si="78"/>
        <v>0</v>
      </c>
      <c r="AS101" s="153">
        <f t="shared" si="23"/>
        <v>0</v>
      </c>
    </row>
    <row r="102" spans="2:45" x14ac:dyDescent="0.2">
      <c r="B102" s="35" t="s">
        <v>162</v>
      </c>
      <c r="C102" s="188" t="s">
        <v>286</v>
      </c>
      <c r="D102" s="150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53"/>
      <c r="R102" s="135"/>
      <c r="S102" s="35" t="s">
        <v>162</v>
      </c>
      <c r="T102" s="188" t="s">
        <v>286</v>
      </c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639"/>
      <c r="AG102" s="6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53">
        <f t="shared" si="23"/>
        <v>0</v>
      </c>
    </row>
    <row r="103" spans="2:45" x14ac:dyDescent="0.2">
      <c r="B103" s="35" t="s">
        <v>253</v>
      </c>
      <c r="C103" s="187" t="s">
        <v>287</v>
      </c>
      <c r="D103" s="150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53"/>
      <c r="R103" s="135"/>
      <c r="S103" s="35" t="s">
        <v>253</v>
      </c>
      <c r="T103" s="187" t="s">
        <v>287</v>
      </c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639"/>
      <c r="AG103" s="6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53">
        <f t="shared" si="23"/>
        <v>0</v>
      </c>
    </row>
    <row r="104" spans="2:45" x14ac:dyDescent="0.2">
      <c r="B104" s="77" t="s">
        <v>254</v>
      </c>
      <c r="C104" s="446" t="s">
        <v>224</v>
      </c>
      <c r="D104" s="162" t="s">
        <v>225</v>
      </c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63">
        <f>SUM(E104:P104)</f>
        <v>0</v>
      </c>
      <c r="R104" s="135"/>
      <c r="S104" s="77" t="s">
        <v>254</v>
      </c>
      <c r="T104" s="446" t="s">
        <v>224</v>
      </c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641"/>
      <c r="AG104" s="630">
        <f t="shared" ref="AG104:AR104" si="79">+E104*U104</f>
        <v>0</v>
      </c>
      <c r="AH104" s="175">
        <f t="shared" si="79"/>
        <v>0</v>
      </c>
      <c r="AI104" s="175">
        <f t="shared" si="79"/>
        <v>0</v>
      </c>
      <c r="AJ104" s="175">
        <f t="shared" si="79"/>
        <v>0</v>
      </c>
      <c r="AK104" s="175">
        <f t="shared" si="79"/>
        <v>0</v>
      </c>
      <c r="AL104" s="175">
        <f t="shared" si="79"/>
        <v>0</v>
      </c>
      <c r="AM104" s="175">
        <f t="shared" si="79"/>
        <v>0</v>
      </c>
      <c r="AN104" s="175">
        <f t="shared" si="79"/>
        <v>0</v>
      </c>
      <c r="AO104" s="175">
        <f>+M104*AC104</f>
        <v>0</v>
      </c>
      <c r="AP104" s="175">
        <f>+N104*AD104</f>
        <v>0</v>
      </c>
      <c r="AQ104" s="175">
        <f t="shared" si="79"/>
        <v>0</v>
      </c>
      <c r="AR104" s="175">
        <f t="shared" si="79"/>
        <v>0</v>
      </c>
      <c r="AS104" s="163">
        <f t="shared" si="23"/>
        <v>0</v>
      </c>
    </row>
    <row r="105" spans="2:45" x14ac:dyDescent="0.2">
      <c r="B105" s="596" t="s">
        <v>107</v>
      </c>
      <c r="C105" s="598" t="s">
        <v>464</v>
      </c>
      <c r="D105" s="271" t="s">
        <v>225</v>
      </c>
      <c r="E105" s="599">
        <f>E97+E98</f>
        <v>0</v>
      </c>
      <c r="F105" s="599">
        <f>F97+F98</f>
        <v>0</v>
      </c>
      <c r="G105" s="599">
        <f t="shared" ref="G105:P105" si="80">G97+G98</f>
        <v>0</v>
      </c>
      <c r="H105" s="599">
        <f t="shared" si="80"/>
        <v>0</v>
      </c>
      <c r="I105" s="599">
        <f t="shared" si="80"/>
        <v>0</v>
      </c>
      <c r="J105" s="599">
        <f t="shared" si="80"/>
        <v>0</v>
      </c>
      <c r="K105" s="599">
        <f t="shared" si="80"/>
        <v>0</v>
      </c>
      <c r="L105" s="599">
        <f t="shared" si="80"/>
        <v>0</v>
      </c>
      <c r="M105" s="599">
        <f t="shared" si="80"/>
        <v>0</v>
      </c>
      <c r="N105" s="599">
        <f t="shared" si="80"/>
        <v>0</v>
      </c>
      <c r="O105" s="599">
        <f t="shared" si="80"/>
        <v>0</v>
      </c>
      <c r="P105" s="599">
        <f t="shared" si="80"/>
        <v>0</v>
      </c>
      <c r="Q105" s="600">
        <f>SUM(E105:P105)</f>
        <v>0</v>
      </c>
      <c r="R105" s="475"/>
      <c r="S105" s="596" t="s">
        <v>107</v>
      </c>
      <c r="T105" s="598" t="s">
        <v>464</v>
      </c>
      <c r="U105" s="601"/>
      <c r="V105" s="599">
        <f>V97+V98</f>
        <v>0</v>
      </c>
      <c r="W105" s="599"/>
      <c r="X105" s="599"/>
      <c r="Y105" s="599"/>
      <c r="Z105" s="599"/>
      <c r="AA105" s="599"/>
      <c r="AB105" s="599"/>
      <c r="AC105" s="599"/>
      <c r="AD105" s="599"/>
      <c r="AE105" s="599"/>
      <c r="AF105" s="634"/>
      <c r="AG105" s="189">
        <f>AG97+AG98</f>
        <v>0</v>
      </c>
      <c r="AH105" s="599">
        <f>AH97+AH98</f>
        <v>0</v>
      </c>
      <c r="AI105" s="599">
        <f>AI97+AI98</f>
        <v>0</v>
      </c>
      <c r="AJ105" s="599">
        <f t="shared" ref="AJ105:AQ105" si="81">AJ97+AJ98</f>
        <v>0</v>
      </c>
      <c r="AK105" s="599">
        <f t="shared" si="81"/>
        <v>0</v>
      </c>
      <c r="AL105" s="599">
        <f t="shared" si="81"/>
        <v>0</v>
      </c>
      <c r="AM105" s="599">
        <f t="shared" si="81"/>
        <v>0</v>
      </c>
      <c r="AN105" s="599">
        <f t="shared" si="81"/>
        <v>0</v>
      </c>
      <c r="AO105" s="599">
        <f>AO97+AO98</f>
        <v>0</v>
      </c>
      <c r="AP105" s="599">
        <f t="shared" si="81"/>
        <v>0</v>
      </c>
      <c r="AQ105" s="599">
        <f t="shared" si="81"/>
        <v>0</v>
      </c>
      <c r="AR105" s="599">
        <f>AR97+AR98</f>
        <v>0</v>
      </c>
      <c r="AS105" s="600">
        <f>SUM(AG105:AR105)</f>
        <v>0</v>
      </c>
    </row>
    <row r="106" spans="2:45" ht="13.5" thickBot="1" x14ac:dyDescent="0.25">
      <c r="B106" s="503" t="s">
        <v>4</v>
      </c>
      <c r="C106" s="447" t="s">
        <v>595</v>
      </c>
      <c r="D106" s="597" t="s">
        <v>225</v>
      </c>
      <c r="E106" s="448">
        <f>+E23+E105</f>
        <v>0</v>
      </c>
      <c r="F106" s="448">
        <f t="shared" ref="F106:P106" si="82">+F23+F105</f>
        <v>0</v>
      </c>
      <c r="G106" s="448">
        <f t="shared" si="82"/>
        <v>0</v>
      </c>
      <c r="H106" s="448">
        <f t="shared" si="82"/>
        <v>0</v>
      </c>
      <c r="I106" s="448">
        <f t="shared" si="82"/>
        <v>0</v>
      </c>
      <c r="J106" s="448">
        <f t="shared" si="82"/>
        <v>0</v>
      </c>
      <c r="K106" s="448">
        <f t="shared" si="82"/>
        <v>0</v>
      </c>
      <c r="L106" s="448">
        <f t="shared" si="82"/>
        <v>0</v>
      </c>
      <c r="M106" s="448">
        <f t="shared" si="82"/>
        <v>0</v>
      </c>
      <c r="N106" s="448">
        <f t="shared" si="82"/>
        <v>0</v>
      </c>
      <c r="O106" s="448">
        <f t="shared" si="82"/>
        <v>0</v>
      </c>
      <c r="P106" s="448">
        <f t="shared" si="82"/>
        <v>0</v>
      </c>
      <c r="Q106" s="449">
        <f>Q23+Q97+Q98</f>
        <v>0</v>
      </c>
      <c r="R106" s="135"/>
      <c r="S106" s="503" t="s">
        <v>4</v>
      </c>
      <c r="T106" s="447" t="s">
        <v>595</v>
      </c>
      <c r="U106" s="602"/>
      <c r="V106" s="448">
        <f>+V23+V105</f>
        <v>0</v>
      </c>
      <c r="W106" s="448"/>
      <c r="X106" s="448"/>
      <c r="Y106" s="448"/>
      <c r="Z106" s="448"/>
      <c r="AA106" s="448"/>
      <c r="AB106" s="448"/>
      <c r="AC106" s="448"/>
      <c r="AD106" s="448"/>
      <c r="AE106" s="448"/>
      <c r="AF106" s="644"/>
      <c r="AG106" s="632">
        <f>+AG23+AG105</f>
        <v>0</v>
      </c>
      <c r="AH106" s="448">
        <f t="shared" ref="AH106:AQ106" si="83">+AH23+AH105</f>
        <v>0</v>
      </c>
      <c r="AI106" s="448">
        <f>+AI23+AI105</f>
        <v>0</v>
      </c>
      <c r="AJ106" s="448">
        <f t="shared" si="83"/>
        <v>0</v>
      </c>
      <c r="AK106" s="448">
        <f t="shared" si="83"/>
        <v>0</v>
      </c>
      <c r="AL106" s="448">
        <f>+AL23+AL105</f>
        <v>0</v>
      </c>
      <c r="AM106" s="448">
        <f>+AM23+AM105</f>
        <v>0</v>
      </c>
      <c r="AN106" s="448">
        <f t="shared" si="83"/>
        <v>0</v>
      </c>
      <c r="AO106" s="448">
        <f t="shared" si="83"/>
        <v>0</v>
      </c>
      <c r="AP106" s="448">
        <f t="shared" si="83"/>
        <v>0</v>
      </c>
      <c r="AQ106" s="448">
        <f t="shared" si="83"/>
        <v>0</v>
      </c>
      <c r="AR106" s="448">
        <f>+AR23+AR105</f>
        <v>0</v>
      </c>
      <c r="AS106" s="449">
        <f>SUM(AG106:AR106)</f>
        <v>0</v>
      </c>
    </row>
    <row r="107" spans="2:45" ht="13.5" thickTop="1" x14ac:dyDescent="0.2">
      <c r="B107" s="304"/>
      <c r="C107" s="232"/>
      <c r="D107" s="232"/>
      <c r="E107" s="476"/>
      <c r="F107" s="476"/>
      <c r="G107" s="477"/>
      <c r="H107" s="477"/>
      <c r="I107" s="477"/>
      <c r="J107" s="477"/>
      <c r="K107" s="477"/>
      <c r="L107" s="477"/>
      <c r="M107" s="477"/>
      <c r="N107" s="477"/>
      <c r="O107" s="477"/>
      <c r="P107" s="477"/>
      <c r="Q107" s="477"/>
      <c r="R107" s="135"/>
      <c r="S107" s="304"/>
      <c r="T107" s="232"/>
      <c r="U107" s="476"/>
      <c r="V107" s="476"/>
      <c r="W107" s="476"/>
      <c r="X107" s="476"/>
      <c r="Y107" s="476"/>
      <c r="Z107" s="476"/>
      <c r="AA107" s="476"/>
      <c r="AB107" s="476"/>
      <c r="AC107" s="476"/>
      <c r="AD107" s="476"/>
      <c r="AE107" s="476"/>
      <c r="AF107" s="476"/>
      <c r="AG107" s="477"/>
      <c r="AH107" s="477"/>
      <c r="AI107" s="477"/>
      <c r="AJ107" s="477"/>
      <c r="AK107" s="477"/>
      <c r="AL107" s="477"/>
      <c r="AM107" s="477"/>
      <c r="AN107" s="477"/>
      <c r="AO107" s="477"/>
      <c r="AP107" s="477"/>
      <c r="AQ107" s="477"/>
      <c r="AR107" s="477"/>
      <c r="AS107" s="477"/>
    </row>
  </sheetData>
  <sheetProtection formatCells="0" formatColumns="0" selectLockedCells="1"/>
  <mergeCells count="13">
    <mergeCell ref="T20:T21"/>
    <mergeCell ref="AG20:AS20"/>
    <mergeCell ref="B7:D7"/>
    <mergeCell ref="B8:D8"/>
    <mergeCell ref="B10:C10"/>
    <mergeCell ref="B17:Q17"/>
    <mergeCell ref="S17:AS17"/>
    <mergeCell ref="B20:B21"/>
    <mergeCell ref="C20:C21"/>
    <mergeCell ref="D20:D21"/>
    <mergeCell ref="E20:Q20"/>
    <mergeCell ref="S20:S21"/>
    <mergeCell ref="U20:AF20"/>
  </mergeCells>
  <printOptions horizontalCentered="1"/>
  <pageMargins left="0.23622047244094491" right="0.23622047244094491" top="0.51181102362204722" bottom="0.51181102362204722" header="0.23622047244094491" footer="0.23622047244094491"/>
  <pageSetup paperSize="9" scale="36" fitToHeight="7" pageOrder="overThenDown" orientation="landscape" r:id="rId1"/>
  <headerFooter alignWithMargins="0">
    <oddFooter>&amp;RСтрана &amp;P од &amp;N</oddFooter>
  </headerFooter>
  <ignoredErrors>
    <ignoredError sqref="B23:B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Poc. strana</vt:lpstr>
      <vt:lpstr>Sadrzaj_Dinamika</vt:lpstr>
      <vt:lpstr>1 OPPR</vt:lpstr>
      <vt:lpstr>2 Oper Troskovi OP</vt:lpstr>
      <vt:lpstr>3 Amortizacija</vt:lpstr>
      <vt:lpstr>4 Nabavk ELEN</vt:lpstr>
      <vt:lpstr>5 OIE</vt:lpstr>
      <vt:lpstr>6 Trosk prenosa</vt:lpstr>
      <vt:lpstr>7 Trosk distribucije</vt:lpstr>
      <vt:lpstr>8 Dobit</vt:lpstr>
      <vt:lpstr>9 Ostali prihodi</vt:lpstr>
      <vt:lpstr>10 KE </vt:lpstr>
      <vt:lpstr>11 Naplata</vt:lpstr>
      <vt:lpstr>'1 OPPR'!Print_Area</vt:lpstr>
      <vt:lpstr>'10 KE '!Print_Area</vt:lpstr>
      <vt:lpstr>'2 Oper Troskovi OP'!Print_Area</vt:lpstr>
      <vt:lpstr>'3 Amortizacija'!Print_Area</vt:lpstr>
      <vt:lpstr>'4 Nabavk ELEN'!Print_Area</vt:lpstr>
      <vt:lpstr>'5 OIE'!Print_Area</vt:lpstr>
      <vt:lpstr>'6 Trosk prenosa'!Print_Area</vt:lpstr>
      <vt:lpstr>'7 Trosk distribucije'!Print_Area</vt:lpstr>
      <vt:lpstr>'8 Dobit'!Print_Area</vt:lpstr>
      <vt:lpstr>'9 Ostali prihodi'!Print_Area</vt:lpstr>
      <vt:lpstr>'Poc. strana'!Print_Area</vt:lpstr>
      <vt:lpstr>'2 Oper Troskovi OP'!Print_Titles</vt:lpstr>
      <vt:lpstr>'3 Amortizacija'!Print_Titles</vt:lpstr>
      <vt:lpstr>'4 Nabavk ELEN'!Print_Titles</vt:lpstr>
      <vt:lpstr>'5 OIE'!Print_Titles</vt:lpstr>
      <vt:lpstr>'8 Dobit'!Print_Titles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Nebojsa Despotovic</dc:creator>
  <cp:lastModifiedBy>AERS</cp:lastModifiedBy>
  <cp:lastPrinted>2016-05-18T10:18:34Z</cp:lastPrinted>
  <dcterms:created xsi:type="dcterms:W3CDTF">2006-07-05T09:57:32Z</dcterms:created>
  <dcterms:modified xsi:type="dcterms:W3CDTF">2026-04-01T11:25:02Z</dcterms:modified>
</cp:coreProperties>
</file>